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0" windowWidth="11355" windowHeight="8880" tabRatio="976" activeTab="2"/>
  </bookViews>
  <sheets>
    <sheet name="Phi, Le phi" sheetId="75" r:id="rId1"/>
    <sheet name="Ngan sach" sheetId="73" r:id="rId2"/>
    <sheet name="Thu HĐ" sheetId="74" r:id="rId3"/>
    <sheet name="CCTL" sheetId="76" r:id="rId4"/>
  </sheets>
  <definedNames>
    <definedName name="_xlnm.Print_Titles" localSheetId="1">'Ngan sach'!$4:$7</definedName>
    <definedName name="_xlnm.Print_Titles" localSheetId="2">'Thu HĐ'!$A:$B,'Thu HĐ'!$5:$6</definedName>
  </definedNames>
  <calcPr calcId="144525"/>
</workbook>
</file>

<file path=xl/calcChain.xml><?xml version="1.0" encoding="utf-8"?>
<calcChain xmlns="http://schemas.openxmlformats.org/spreadsheetml/2006/main">
  <c r="D18" i="75" l="1"/>
  <c r="D17" i="75"/>
  <c r="C19" i="75"/>
  <c r="D19" i="75" s="1"/>
  <c r="D14" i="76" l="1"/>
  <c r="C15" i="76"/>
  <c r="C12" i="76"/>
  <c r="C11" i="76"/>
  <c r="C10" i="76"/>
  <c r="C8" i="76"/>
  <c r="D7" i="76"/>
  <c r="D6" i="76" s="1"/>
  <c r="E9" i="76"/>
  <c r="E7" i="76" s="1"/>
  <c r="E6" i="76" s="1"/>
  <c r="E16" i="76" l="1"/>
  <c r="E14" i="76" s="1"/>
  <c r="C9" i="76"/>
  <c r="C7" i="76" s="1"/>
  <c r="C6" i="76" s="1"/>
  <c r="E34" i="74"/>
  <c r="C16" i="76" l="1"/>
  <c r="C14" i="76" s="1"/>
  <c r="C24" i="73"/>
  <c r="E23" i="73"/>
  <c r="F23" i="73"/>
  <c r="G23" i="73"/>
  <c r="H23" i="73"/>
  <c r="I23" i="73"/>
  <c r="J23" i="73"/>
  <c r="D23" i="73"/>
  <c r="C52" i="73"/>
  <c r="C53" i="73"/>
  <c r="C54" i="73"/>
  <c r="C55" i="73"/>
  <c r="C56" i="73"/>
  <c r="C57" i="73"/>
  <c r="C58" i="73"/>
  <c r="C59" i="73"/>
  <c r="C60" i="73"/>
  <c r="C61" i="73"/>
  <c r="C62" i="73"/>
  <c r="C63" i="73"/>
  <c r="C64" i="73"/>
  <c r="C65" i="73"/>
  <c r="C66" i="73"/>
  <c r="C67" i="73"/>
  <c r="C68" i="73"/>
  <c r="C69" i="73"/>
  <c r="C70" i="73"/>
  <c r="C71" i="73"/>
  <c r="C72" i="73"/>
  <c r="C73" i="73"/>
  <c r="C74" i="73"/>
  <c r="C75" i="73"/>
  <c r="C76" i="73"/>
  <c r="C77" i="73"/>
  <c r="C78" i="73"/>
  <c r="C79" i="73"/>
  <c r="C80" i="73"/>
  <c r="C81" i="73"/>
  <c r="C82" i="73"/>
  <c r="C83" i="73"/>
  <c r="C84" i="73"/>
  <c r="C51" i="73"/>
  <c r="E15" i="73"/>
  <c r="F15" i="73"/>
  <c r="G15" i="73"/>
  <c r="H15" i="73"/>
  <c r="I15" i="73"/>
  <c r="J15" i="73"/>
  <c r="D15" i="73"/>
  <c r="E13" i="73"/>
  <c r="F13" i="73"/>
  <c r="G13" i="73"/>
  <c r="H13" i="73"/>
  <c r="I13" i="73"/>
  <c r="J13" i="73"/>
  <c r="D13" i="73"/>
  <c r="C11" i="73"/>
  <c r="C10" i="73"/>
  <c r="J16" i="73" l="1"/>
  <c r="J17" i="73" s="1"/>
  <c r="H16" i="73"/>
  <c r="H18" i="73" s="1"/>
  <c r="G16" i="73"/>
  <c r="G17" i="73" s="1"/>
  <c r="E16" i="73"/>
  <c r="E17" i="73" s="1"/>
  <c r="I16" i="73"/>
  <c r="F16" i="73"/>
  <c r="F17" i="73" s="1"/>
  <c r="C13" i="73"/>
  <c r="D16" i="73"/>
  <c r="D18" i="73" s="1"/>
  <c r="E23" i="74" l="1"/>
  <c r="E25" i="74" s="1"/>
  <c r="E20" i="74"/>
  <c r="E19" i="74"/>
  <c r="E21" i="74" l="1"/>
  <c r="C9" i="75"/>
  <c r="C25" i="73" l="1"/>
  <c r="C23" i="73" s="1"/>
  <c r="C26" i="73"/>
  <c r="C27" i="73"/>
  <c r="C28" i="73"/>
  <c r="C29" i="73"/>
  <c r="C30" i="73"/>
  <c r="C31" i="73"/>
  <c r="C32" i="73"/>
  <c r="C33" i="73"/>
  <c r="C34" i="73"/>
  <c r="C35" i="73"/>
  <c r="C36" i="73"/>
  <c r="C37" i="73"/>
  <c r="C38" i="73"/>
  <c r="C39" i="73"/>
  <c r="C40" i="73"/>
  <c r="C41" i="73"/>
  <c r="C42" i="73"/>
  <c r="C43" i="73"/>
  <c r="C44" i="73"/>
  <c r="C45" i="73"/>
  <c r="C46" i="73"/>
  <c r="C47" i="73"/>
  <c r="C48" i="73"/>
  <c r="C49" i="73"/>
  <c r="C50" i="73"/>
  <c r="C18" i="73" l="1"/>
  <c r="C17" i="73"/>
  <c r="C15" i="73"/>
  <c r="C14" i="73"/>
  <c r="C12" i="73"/>
  <c r="C9" i="73"/>
  <c r="C8" i="73"/>
  <c r="C16" i="73" l="1"/>
  <c r="D21" i="74"/>
  <c r="D11" i="75"/>
  <c r="D8" i="75"/>
  <c r="C10" i="75"/>
  <c r="D10" i="75" s="1"/>
  <c r="D30" i="74" l="1"/>
  <c r="E30" i="74" s="1"/>
  <c r="E31" i="74" s="1"/>
  <c r="D9" i="75"/>
  <c r="D31" i="74" l="1"/>
</calcChain>
</file>

<file path=xl/sharedStrings.xml><?xml version="1.0" encoding="utf-8"?>
<sst xmlns="http://schemas.openxmlformats.org/spreadsheetml/2006/main" count="126" uniqueCount="104">
  <si>
    <t xml:space="preserve">Dự toán bổ sung trong năm </t>
  </si>
  <si>
    <t>STT</t>
  </si>
  <si>
    <t>Trừ dự toán (kể cả trừ số dư tạm ứng)</t>
  </si>
  <si>
    <t>Tổng dự toán được sử dụng</t>
  </si>
  <si>
    <t>Mục 6000</t>
  </si>
  <si>
    <t>Mục 6250</t>
  </si>
  <si>
    <t>Mục 6300</t>
  </si>
  <si>
    <t>Mục 6700</t>
  </si>
  <si>
    <t>Mục 7750</t>
  </si>
  <si>
    <t>Mục 7850</t>
  </si>
  <si>
    <t>C</t>
  </si>
  <si>
    <t>A</t>
  </si>
  <si>
    <t>B</t>
  </si>
  <si>
    <t>Nội dung</t>
  </si>
  <si>
    <t>ĐVT: đồng</t>
  </si>
  <si>
    <t>I</t>
  </si>
  <si>
    <t>II</t>
  </si>
  <si>
    <t>III</t>
  </si>
  <si>
    <t>Phần I: Số liệu tổng hợp</t>
  </si>
  <si>
    <t>Tổng cộng</t>
  </si>
  <si>
    <t>Phần II: Chi tiết số liệu quyết toán</t>
  </si>
  <si>
    <t>Mục/Tiểu mục</t>
  </si>
  <si>
    <t>Số báo cáo</t>
  </si>
  <si>
    <t xml:space="preserve">Dự toán giao đầu năm </t>
  </si>
  <si>
    <t>Chỉ tiêu</t>
  </si>
  <si>
    <t>Chênh lệch</t>
  </si>
  <si>
    <t>Ghi chú</t>
  </si>
  <si>
    <t>3=2-1</t>
  </si>
  <si>
    <t>Hoạt động hành chính, sự nghiệp</t>
  </si>
  <si>
    <t>Doanh thu (01=02+03+04)</t>
  </si>
  <si>
    <t>a. Từ NSNN cấp</t>
  </si>
  <si>
    <t>b. Từ nguồn viện trợ, vay nợ nước ngoài</t>
  </si>
  <si>
    <t>c. Từ nguồn phí được khấu trừ, để lại</t>
  </si>
  <si>
    <t>Chi phí (05=06+07+08)</t>
  </si>
  <si>
    <t>a. Chi phí hoạt động</t>
  </si>
  <si>
    <t>b. Chi phí từ nguồn viện trợ, vay nợ nước ngoài</t>
  </si>
  <si>
    <t>c. Chi phí hoạt động thu phí</t>
  </si>
  <si>
    <t>Thặng dư/thâm hụt (09= 01-05)</t>
  </si>
  <si>
    <t>Hoạt động sản xuất kinh doanh, dịch vụ</t>
  </si>
  <si>
    <t>Doanh thu</t>
  </si>
  <si>
    <t>Chi phí</t>
  </si>
  <si>
    <t>Thặng dư/thâm hụt (12=10-11)</t>
  </si>
  <si>
    <t>Hoạt động tài chính</t>
  </si>
  <si>
    <t>Thặng dư/thâm hụt (22=20-21)</t>
  </si>
  <si>
    <t>IV</t>
  </si>
  <si>
    <t>Hoạt động khác</t>
  </si>
  <si>
    <t>Thu nhập khác</t>
  </si>
  <si>
    <t>Chi phí khác</t>
  </si>
  <si>
    <t>Thặng dư/thâm hụt (32=30-31)</t>
  </si>
  <si>
    <t>V</t>
  </si>
  <si>
    <t>Chi phí thuế TNDN</t>
  </si>
  <si>
    <t>VI</t>
  </si>
  <si>
    <t>Phân phối cho các quỹ</t>
  </si>
  <si>
    <t>Kinh phí cải cách tiền lương</t>
  </si>
  <si>
    <t>Mã số</t>
  </si>
  <si>
    <t>Khoản 341</t>
  </si>
  <si>
    <t>Khoản 338</t>
  </si>
  <si>
    <t>Mục 6950</t>
  </si>
  <si>
    <t>Số thẩm định</t>
  </si>
  <si>
    <t>PHÍ</t>
  </si>
  <si>
    <t>- Tổng số thu</t>
  </si>
  <si>
    <t>- Số phải nộp NSNN</t>
  </si>
  <si>
    <t>- Số được khấu trừ hoặc để lại</t>
  </si>
  <si>
    <t>LỆ PHÍ</t>
  </si>
  <si>
    <t>- Số nộp cấp trên</t>
  </si>
  <si>
    <t>Phí thẩm định đầu tư, dự án đầu tư</t>
  </si>
  <si>
    <t>Chương 417</t>
  </si>
  <si>
    <t>Trong đó:    - Chuyển sang năm sau</t>
  </si>
  <si>
    <t xml:space="preserve">                      - Hủy bỏ</t>
  </si>
  <si>
    <t>Mục 7050</t>
  </si>
  <si>
    <t>Đvt: Đồng</t>
  </si>
  <si>
    <t>Gồm:</t>
  </si>
  <si>
    <t>Văn phòng Sở</t>
  </si>
  <si>
    <t>Phí công bố thông tin doanh nghiệp</t>
  </si>
  <si>
    <t xml:space="preserve">Sử dụng kinh phí tiết kiệm của đơn vị hành chính </t>
  </si>
  <si>
    <t>Thặng dư/thâm hụt trong năm
 (50=09+12+22+32-40)</t>
  </si>
  <si>
    <t>Số dư dự toán 2020 chuyển sang 2021</t>
  </si>
  <si>
    <t>Kinh phí thực rút (kể cả số dư) trong năm 2021</t>
  </si>
  <si>
    <t>Tổng kinh phí quyết toán năm 2021</t>
  </si>
  <si>
    <t>Số dư cuối năm 2021</t>
  </si>
  <si>
    <t>(Cắt giảm, tiết kiệm chi TX theo QĐ số 2471/QĐ-UBND)</t>
  </si>
  <si>
    <t>Lệ phí đăng ký kinh doanh (nộp ngân sách)</t>
  </si>
  <si>
    <t>PHỤ LỤC 04:  NGUỒN KINH PHÍ THỰC HIỆN CẢI CÁCH TIỀN LƯƠNG NĂM 2021</t>
  </si>
  <si>
    <t>- Kinh phí thực hiện CCTL từ kết quả hoạt động thu phí, dịch vụ năm 2021</t>
  </si>
  <si>
    <t>Nguồn kinh phí thực hiện CCTL còn thừa năm 2021 chuyển sang năm 2022</t>
  </si>
  <si>
    <t>Nguồn CCTL sử dụng trong năm</t>
  </si>
  <si>
    <t>Nguồn kinh phí thực hiện CCTL năm 2021</t>
  </si>
  <si>
    <t>- Nguồn số dư KP thực hiện CCTL năm 2020 chuyển sang năm 2021 tại đơn vị</t>
  </si>
  <si>
    <t>- Nguồn ngân sách cấp năm 2021 (mã nguồn 14)</t>
  </si>
  <si>
    <t xml:space="preserve"> + Nguồn NSNN cấp (mã nguồn 14)</t>
  </si>
  <si>
    <t>- Nguồn ngân sách cấp (mã nguồn 14)</t>
  </si>
  <si>
    <t xml:space="preserve"> + Nguồn trích từ kết quả hoạt động thu phí, dịch vụ</t>
  </si>
  <si>
    <t>- Nguồn trích từ kết quả hoạt động thu phí, dịch vụ</t>
  </si>
  <si>
    <t>- Điều chỉnh giảm nguồn CCTL ngân sách cấp năm 2020 chuyển sang 2021 (theo QĐ số 230/QĐ-UBND ngày 21/01/2022 của UBND tỉnh)</t>
  </si>
  <si>
    <t>- Số phải nộp NSNN (30%)</t>
  </si>
  <si>
    <t>- Số nộp cấp trên (70%)</t>
  </si>
  <si>
    <t>(Kèm theo Quyết định số            /QĐ-SKHĐT ngày     /  5  /2023 của Sở Kế hoạch và Đầu tư)</t>
  </si>
  <si>
    <t>PHỤ LỤC 02: SỐ LIỆU CÔNG KHAI QUYẾT TOÁN CHI NGÂN SÁCH NĂM 2021</t>
  </si>
  <si>
    <t>(Kèm theo Quyết định số            /QĐ-SKHĐT ngày       /   5  /2023 của Sở Kế hoạch và Đầu tư)</t>
  </si>
  <si>
    <t>(Kèm theo Quyết định số          /QĐ-SKHĐT ngày      / 5  /2023 của Sở Kế hoạch và Đầu tư)</t>
  </si>
  <si>
    <t>PHỤ LỤC 03: CÔNG KHAI SỐ LIỆU KẾT QUẢ HOẠT ĐỘNG NĂM 2021</t>
  </si>
  <si>
    <t>PHỤ LỤC 01: CÔNG KHAI TÌNH HÌNH THU PHÍ, LỆ PHÍ NĂM 2021</t>
  </si>
  <si>
    <t>TT XTĐT &amp; HTKN</t>
  </si>
  <si>
    <t>Số báo cáo (TT XTĐT &amp; HTKN)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</si>
</sst>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7" x14ac:knownFonts="1">
    <font>
      <sz val="10"/>
      <name val="Arial"/>
      <charset val="163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3"/>
      <name val="Arial"/>
      <family val="2"/>
    </font>
    <font>
      <i/>
      <sz val="13"/>
      <name val="Arial"/>
      <family val="2"/>
    </font>
    <font>
      <b/>
      <sz val="13"/>
      <color rgb="FF222222"/>
      <name val="Times New Roman"/>
      <family val="1"/>
    </font>
    <font>
      <sz val="13"/>
      <color rgb="FF222222"/>
      <name val="Times New Roman"/>
      <family val="1"/>
    </font>
    <font>
      <b/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4" fillId="0" borderId="0"/>
    <xf numFmtId="43" fontId="21" fillId="0" borderId="0" applyFont="0" applyFill="0" applyBorder="0" applyAlignment="0" applyProtection="0"/>
  </cellStyleXfs>
  <cellXfs count="135">
    <xf numFmtId="0" fontId="0" fillId="0" borderId="0" xfId="0"/>
    <xf numFmtId="0" fontId="6" fillId="0" borderId="0" xfId="0" applyFont="1" applyFill="1"/>
    <xf numFmtId="0" fontId="9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17" fillId="0" borderId="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17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justify" vertical="center" wrapText="1"/>
    </xf>
    <xf numFmtId="0" fontId="14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9" fillId="0" borderId="1" xfId="0" quotePrefix="1" applyFont="1" applyBorder="1" applyAlignment="1">
      <alignment vertical="center" wrapText="1"/>
    </xf>
    <xf numFmtId="3" fontId="9" fillId="0" borderId="1" xfId="0" applyNumberFormat="1" applyFont="1" applyBorder="1" applyAlignment="1">
      <alignment horizontal="right" vertical="center" wrapText="1"/>
    </xf>
    <xf numFmtId="3" fontId="20" fillId="0" borderId="5" xfId="0" applyNumberFormat="1" applyFont="1" applyFill="1" applyBorder="1"/>
    <xf numFmtId="3" fontId="20" fillId="0" borderId="6" xfId="0" applyNumberFormat="1" applyFont="1" applyFill="1" applyBorder="1"/>
    <xf numFmtId="3" fontId="9" fillId="0" borderId="0" xfId="0" applyNumberFormat="1" applyFont="1" applyFill="1"/>
    <xf numFmtId="165" fontId="2" fillId="0" borderId="5" xfId="7" applyNumberFormat="1" applyFont="1" applyBorder="1" applyAlignment="1">
      <alignment vertical="center"/>
    </xf>
    <xf numFmtId="165" fontId="2" fillId="0" borderId="6" xfId="7" applyNumberFormat="1" applyFont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5" fillId="2" borderId="1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vertical="center" wrapText="1"/>
    </xf>
    <xf numFmtId="3" fontId="25" fillId="2" borderId="7" xfId="0" applyNumberFormat="1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vertical="center" wrapText="1"/>
    </xf>
    <xf numFmtId="3" fontId="25" fillId="2" borderId="5" xfId="0" applyNumberFormat="1" applyFont="1" applyFill="1" applyBorder="1" applyAlignment="1">
      <alignment horizontal="center" vertical="center" wrapText="1"/>
    </xf>
    <xf numFmtId="3" fontId="25" fillId="2" borderId="5" xfId="0" applyNumberFormat="1" applyFont="1" applyFill="1" applyBorder="1" applyAlignment="1">
      <alignment horizontal="right" vertical="center" wrapText="1"/>
    </xf>
    <xf numFmtId="0" fontId="25" fillId="2" borderId="5" xfId="0" quotePrefix="1" applyFont="1" applyFill="1" applyBorder="1" applyAlignment="1">
      <alignment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vertical="center" wrapText="1"/>
    </xf>
    <xf numFmtId="3" fontId="25" fillId="2" borderId="6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Alignment="1">
      <alignment vertical="center"/>
    </xf>
    <xf numFmtId="3" fontId="16" fillId="0" borderId="7" xfId="0" applyNumberFormat="1" applyFont="1" applyBorder="1" applyAlignment="1">
      <alignment vertical="center"/>
    </xf>
    <xf numFmtId="3" fontId="16" fillId="0" borderId="5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2" fillId="0" borderId="19" xfId="0" applyFont="1" applyBorder="1" applyAlignment="1">
      <alignment horizontal="center" vertical="center"/>
    </xf>
    <xf numFmtId="3" fontId="2" fillId="0" borderId="19" xfId="0" applyNumberFormat="1" applyFont="1" applyBorder="1" applyAlignment="1">
      <alignment vertical="center"/>
    </xf>
    <xf numFmtId="3" fontId="18" fillId="0" borderId="5" xfId="7" applyNumberFormat="1" applyFont="1" applyBorder="1" applyAlignment="1">
      <alignment horizontal="right" vertical="center"/>
    </xf>
    <xf numFmtId="3" fontId="2" fillId="0" borderId="19" xfId="7" applyNumberFormat="1" applyFont="1" applyBorder="1" applyAlignment="1">
      <alignment horizontal="right" vertical="center"/>
    </xf>
    <xf numFmtId="3" fontId="18" fillId="0" borderId="19" xfId="7" applyNumberFormat="1" applyFont="1" applyBorder="1" applyAlignment="1">
      <alignment horizontal="right" vertical="center"/>
    </xf>
    <xf numFmtId="3" fontId="2" fillId="0" borderId="5" xfId="7" applyNumberFormat="1" applyFont="1" applyBorder="1" applyAlignment="1">
      <alignment horizontal="right" vertical="center"/>
    </xf>
    <xf numFmtId="3" fontId="18" fillId="0" borderId="6" xfId="7" applyNumberFormat="1" applyFont="1" applyBorder="1" applyAlignment="1">
      <alignment horizontal="right" vertical="center"/>
    </xf>
    <xf numFmtId="3" fontId="20" fillId="0" borderId="5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20" fillId="0" borderId="5" xfId="0" applyNumberFormat="1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left" vertical="center" wrapText="1"/>
    </xf>
    <xf numFmtId="3" fontId="20" fillId="0" borderId="5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vertical="center" wrapText="1"/>
    </xf>
    <xf numFmtId="3" fontId="14" fillId="0" borderId="1" xfId="0" applyNumberFormat="1" applyFont="1" applyBorder="1" applyAlignment="1">
      <alignment vertical="center"/>
    </xf>
    <xf numFmtId="0" fontId="20" fillId="0" borderId="0" xfId="0" applyFont="1"/>
    <xf numFmtId="0" fontId="7" fillId="0" borderId="0" xfId="0" applyFont="1" applyAlignment="1">
      <alignment horizontal="right" vertical="center"/>
    </xf>
    <xf numFmtId="3" fontId="20" fillId="0" borderId="1" xfId="0" applyNumberFormat="1" applyFont="1" applyBorder="1"/>
    <xf numFmtId="0" fontId="6" fillId="0" borderId="0" xfId="0" applyFont="1"/>
    <xf numFmtId="0" fontId="26" fillId="0" borderId="0" xfId="0" applyFont="1"/>
    <xf numFmtId="0" fontId="9" fillId="0" borderId="0" xfId="0" applyFont="1"/>
    <xf numFmtId="165" fontId="6" fillId="0" borderId="0" xfId="0" applyNumberFormat="1" applyFont="1"/>
    <xf numFmtId="0" fontId="20" fillId="0" borderId="1" xfId="0" applyFont="1" applyBorder="1"/>
    <xf numFmtId="0" fontId="20" fillId="0" borderId="1" xfId="0" quotePrefix="1" applyFont="1" applyBorder="1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3" fontId="19" fillId="0" borderId="1" xfId="0" applyNumberFormat="1" applyFont="1" applyBorder="1"/>
    <xf numFmtId="0" fontId="12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7" fillId="0" borderId="4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17" fillId="0" borderId="4" xfId="0" applyNumberFormat="1" applyFont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/>
    </xf>
    <xf numFmtId="3" fontId="17" fillId="0" borderId="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7" fillId="0" borderId="18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8">
    <cellStyle name="Comma" xfId="7" builtinId="3"/>
    <cellStyle name="Comma 2" xfId="1"/>
    <cellStyle name="Comma 3" xfId="2"/>
    <cellStyle name="Normal" xfId="0" builtinId="0"/>
    <cellStyle name="Normal 2" xfId="3"/>
    <cellStyle name="Normal 2 2" xfId="4"/>
    <cellStyle name="Normal 3" xfId="5"/>
    <cellStyle name="Normal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Layout" zoomScaleNormal="100" workbookViewId="0">
      <selection activeCell="F10" sqref="F9:F10"/>
    </sheetView>
  </sheetViews>
  <sheetFormatPr defaultRowHeight="16.5" x14ac:dyDescent="0.2"/>
  <cols>
    <col min="1" max="1" width="7.28515625" style="47" customWidth="1"/>
    <col min="2" max="2" width="34.85546875" style="47" customWidth="1"/>
    <col min="3" max="3" width="16.5703125" style="47" customWidth="1"/>
    <col min="4" max="4" width="17" style="47" customWidth="1"/>
    <col min="5" max="5" width="18.140625" style="47" customWidth="1"/>
    <col min="6" max="16384" width="9.140625" style="47"/>
  </cols>
  <sheetData>
    <row r="1" spans="1:5" ht="19.5" customHeight="1" x14ac:dyDescent="0.2">
      <c r="A1" s="98" t="s">
        <v>101</v>
      </c>
      <c r="B1" s="98"/>
      <c r="C1" s="98"/>
      <c r="D1" s="98"/>
      <c r="E1" s="98"/>
    </row>
    <row r="2" spans="1:5" s="45" customFormat="1" ht="19.5" customHeight="1" x14ac:dyDescent="0.2">
      <c r="A2" s="100" t="s">
        <v>96</v>
      </c>
      <c r="B2" s="100"/>
      <c r="C2" s="100"/>
      <c r="D2" s="100"/>
      <c r="E2" s="100"/>
    </row>
    <row r="3" spans="1:5" ht="27" customHeight="1" x14ac:dyDescent="0.2">
      <c r="D3" s="99" t="s">
        <v>14</v>
      </c>
      <c r="E3" s="99"/>
    </row>
    <row r="4" spans="1:5" ht="33" x14ac:dyDescent="0.2">
      <c r="A4" s="46" t="s">
        <v>24</v>
      </c>
      <c r="B4" s="46" t="s">
        <v>13</v>
      </c>
      <c r="C4" s="46" t="s">
        <v>22</v>
      </c>
      <c r="D4" s="46" t="s">
        <v>58</v>
      </c>
      <c r="E4" s="46" t="s">
        <v>25</v>
      </c>
    </row>
    <row r="5" spans="1:5" x14ac:dyDescent="0.2">
      <c r="A5" s="48" t="s">
        <v>11</v>
      </c>
      <c r="B5" s="48" t="s">
        <v>12</v>
      </c>
      <c r="C5" s="48">
        <v>1</v>
      </c>
      <c r="D5" s="48">
        <v>2</v>
      </c>
      <c r="E5" s="48" t="s">
        <v>27</v>
      </c>
    </row>
    <row r="6" spans="1:5" x14ac:dyDescent="0.2">
      <c r="A6" s="49" t="s">
        <v>15</v>
      </c>
      <c r="B6" s="50" t="s">
        <v>59</v>
      </c>
      <c r="C6" s="51"/>
      <c r="D6" s="51"/>
      <c r="E6" s="51"/>
    </row>
    <row r="7" spans="1:5" ht="33" x14ac:dyDescent="0.2">
      <c r="A7" s="52">
        <v>1</v>
      </c>
      <c r="B7" s="53" t="s">
        <v>73</v>
      </c>
      <c r="C7" s="54"/>
      <c r="D7" s="54"/>
      <c r="E7" s="54"/>
    </row>
    <row r="8" spans="1:5" x14ac:dyDescent="0.2">
      <c r="A8" s="52"/>
      <c r="B8" s="53" t="s">
        <v>60</v>
      </c>
      <c r="C8" s="55">
        <v>191700000</v>
      </c>
      <c r="D8" s="55">
        <f>C8</f>
        <v>191700000</v>
      </c>
      <c r="E8" s="54"/>
    </row>
    <row r="9" spans="1:5" x14ac:dyDescent="0.2">
      <c r="A9" s="52"/>
      <c r="B9" s="56" t="s">
        <v>94</v>
      </c>
      <c r="C9" s="55">
        <f>C8*30%</f>
        <v>57510000</v>
      </c>
      <c r="D9" s="55">
        <f t="shared" ref="D9:D11" si="0">C9</f>
        <v>57510000</v>
      </c>
      <c r="E9" s="54"/>
    </row>
    <row r="10" spans="1:5" x14ac:dyDescent="0.2">
      <c r="A10" s="52"/>
      <c r="B10" s="56" t="s">
        <v>95</v>
      </c>
      <c r="C10" s="55">
        <f>C8-C9</f>
        <v>134190000</v>
      </c>
      <c r="D10" s="55">
        <f t="shared" si="0"/>
        <v>134190000</v>
      </c>
      <c r="E10" s="54"/>
    </row>
    <row r="11" spans="1:5" ht="18" customHeight="1" x14ac:dyDescent="0.2">
      <c r="A11" s="52">
        <v>2</v>
      </c>
      <c r="B11" s="53" t="s">
        <v>65</v>
      </c>
      <c r="C11" s="55">
        <v>0</v>
      </c>
      <c r="D11" s="55">
        <f t="shared" si="0"/>
        <v>0</v>
      </c>
      <c r="E11" s="54"/>
    </row>
    <row r="12" spans="1:5" hidden="1" x14ac:dyDescent="0.2">
      <c r="A12" s="52"/>
      <c r="B12" s="53" t="s">
        <v>60</v>
      </c>
      <c r="C12" s="55"/>
      <c r="D12" s="55"/>
      <c r="E12" s="54"/>
    </row>
    <row r="13" spans="1:5" hidden="1" x14ac:dyDescent="0.2">
      <c r="A13" s="52"/>
      <c r="B13" s="53" t="s">
        <v>61</v>
      </c>
      <c r="C13" s="55"/>
      <c r="D13" s="55"/>
      <c r="E13" s="54"/>
    </row>
    <row r="14" spans="1:5" hidden="1" x14ac:dyDescent="0.2">
      <c r="A14" s="52"/>
      <c r="B14" s="53" t="s">
        <v>62</v>
      </c>
      <c r="C14" s="55"/>
      <c r="D14" s="55"/>
      <c r="E14" s="54"/>
    </row>
    <row r="15" spans="1:5" x14ac:dyDescent="0.2">
      <c r="A15" s="57" t="s">
        <v>16</v>
      </c>
      <c r="B15" s="58" t="s">
        <v>63</v>
      </c>
      <c r="C15" s="55"/>
      <c r="D15" s="55"/>
      <c r="E15" s="54"/>
    </row>
    <row r="16" spans="1:5" ht="33.75" customHeight="1" x14ac:dyDescent="0.2">
      <c r="A16" s="52">
        <v>1</v>
      </c>
      <c r="B16" s="53" t="s">
        <v>81</v>
      </c>
      <c r="C16" s="55"/>
      <c r="D16" s="55"/>
      <c r="E16" s="54"/>
    </row>
    <row r="17" spans="1:5" x14ac:dyDescent="0.2">
      <c r="A17" s="52"/>
      <c r="B17" s="53" t="s">
        <v>60</v>
      </c>
      <c r="C17" s="55">
        <v>125420000</v>
      </c>
      <c r="D17" s="55">
        <f t="shared" ref="D17:D18" si="1">C17</f>
        <v>125420000</v>
      </c>
      <c r="E17" s="54"/>
    </row>
    <row r="18" spans="1:5" x14ac:dyDescent="0.2">
      <c r="A18" s="52"/>
      <c r="B18" s="53" t="s">
        <v>61</v>
      </c>
      <c r="C18" s="55">
        <v>125420000</v>
      </c>
      <c r="D18" s="55">
        <f t="shared" si="1"/>
        <v>125420000</v>
      </c>
      <c r="E18" s="54"/>
    </row>
    <row r="19" spans="1:5" x14ac:dyDescent="0.2">
      <c r="A19" s="52"/>
      <c r="B19" s="56" t="s">
        <v>64</v>
      </c>
      <c r="C19" s="55">
        <f>C17-C18</f>
        <v>0</v>
      </c>
      <c r="D19" s="55">
        <f t="shared" ref="D19" si="2">C19</f>
        <v>0</v>
      </c>
      <c r="E19" s="54"/>
    </row>
    <row r="20" spans="1:5" x14ac:dyDescent="0.2">
      <c r="A20" s="59"/>
      <c r="B20" s="60"/>
      <c r="C20" s="61"/>
      <c r="D20" s="61"/>
      <c r="E20" s="61"/>
    </row>
    <row r="23" spans="1:5" x14ac:dyDescent="0.2">
      <c r="D23" s="62"/>
    </row>
    <row r="24" spans="1:5" x14ac:dyDescent="0.2">
      <c r="D24" s="62"/>
    </row>
    <row r="25" spans="1:5" x14ac:dyDescent="0.2">
      <c r="D25" s="62"/>
    </row>
  </sheetData>
  <mergeCells count="3">
    <mergeCell ref="A1:E1"/>
    <mergeCell ref="D3:E3"/>
    <mergeCell ref="A2:E2"/>
  </mergeCells>
  <pageMargins left="0.6" right="0.3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view="pageLayout" topLeftCell="A64" zoomScaleNormal="100" workbookViewId="0">
      <selection activeCell="M19" sqref="M19"/>
    </sheetView>
  </sheetViews>
  <sheetFormatPr defaultRowHeight="12.75" x14ac:dyDescent="0.2"/>
  <cols>
    <col min="1" max="2" width="18.42578125" style="24" customWidth="1"/>
    <col min="3" max="3" width="13.5703125" style="26" customWidth="1"/>
    <col min="4" max="4" width="12.85546875" style="26" customWidth="1"/>
    <col min="5" max="5" width="12.5703125" style="26" customWidth="1"/>
    <col min="6" max="6" width="11.5703125" style="26" customWidth="1"/>
    <col min="7" max="7" width="11.42578125" style="26" customWidth="1"/>
    <col min="8" max="8" width="12" style="27" customWidth="1"/>
    <col min="9" max="9" width="12.7109375" style="27" customWidth="1"/>
    <col min="10" max="10" width="12" style="27" customWidth="1"/>
    <col min="11" max="11" width="11.7109375" style="26" bestFit="1" customWidth="1"/>
    <col min="12" max="253" width="9.140625" style="26"/>
    <col min="254" max="254" width="17.7109375" style="26" customWidth="1"/>
    <col min="255" max="255" width="12.5703125" style="26" customWidth="1"/>
    <col min="256" max="257" width="13.5703125" style="26" customWidth="1"/>
    <col min="258" max="258" width="12.7109375" style="26" customWidth="1"/>
    <col min="259" max="259" width="12.85546875" style="26" customWidth="1"/>
    <col min="260" max="260" width="12.5703125" style="26" customWidth="1"/>
    <col min="261" max="261" width="9.85546875" style="26" customWidth="1"/>
    <col min="262" max="262" width="11.42578125" style="26" customWidth="1"/>
    <col min="263" max="263" width="12" style="26" customWidth="1"/>
    <col min="264" max="264" width="12.7109375" style="26" customWidth="1"/>
    <col min="265" max="265" width="10.28515625" style="26" customWidth="1"/>
    <col min="266" max="266" width="11.7109375" style="26" customWidth="1"/>
    <col min="267" max="267" width="11.7109375" style="26" bestFit="1" customWidth="1"/>
    <col min="268" max="509" width="9.140625" style="26"/>
    <col min="510" max="510" width="17.7109375" style="26" customWidth="1"/>
    <col min="511" max="511" width="12.5703125" style="26" customWidth="1"/>
    <col min="512" max="513" width="13.5703125" style="26" customWidth="1"/>
    <col min="514" max="514" width="12.7109375" style="26" customWidth="1"/>
    <col min="515" max="515" width="12.85546875" style="26" customWidth="1"/>
    <col min="516" max="516" width="12.5703125" style="26" customWidth="1"/>
    <col min="517" max="517" width="9.85546875" style="26" customWidth="1"/>
    <col min="518" max="518" width="11.42578125" style="26" customWidth="1"/>
    <col min="519" max="519" width="12" style="26" customWidth="1"/>
    <col min="520" max="520" width="12.7109375" style="26" customWidth="1"/>
    <col min="521" max="521" width="10.28515625" style="26" customWidth="1"/>
    <col min="522" max="522" width="11.7109375" style="26" customWidth="1"/>
    <col min="523" max="523" width="11.7109375" style="26" bestFit="1" customWidth="1"/>
    <col min="524" max="765" width="9.140625" style="26"/>
    <col min="766" max="766" width="17.7109375" style="26" customWidth="1"/>
    <col min="767" max="767" width="12.5703125" style="26" customWidth="1"/>
    <col min="768" max="769" width="13.5703125" style="26" customWidth="1"/>
    <col min="770" max="770" width="12.7109375" style="26" customWidth="1"/>
    <col min="771" max="771" width="12.85546875" style="26" customWidth="1"/>
    <col min="772" max="772" width="12.5703125" style="26" customWidth="1"/>
    <col min="773" max="773" width="9.85546875" style="26" customWidth="1"/>
    <col min="774" max="774" width="11.42578125" style="26" customWidth="1"/>
    <col min="775" max="775" width="12" style="26" customWidth="1"/>
    <col min="776" max="776" width="12.7109375" style="26" customWidth="1"/>
    <col min="777" max="777" width="10.28515625" style="26" customWidth="1"/>
    <col min="778" max="778" width="11.7109375" style="26" customWidth="1"/>
    <col min="779" max="779" width="11.7109375" style="26" bestFit="1" customWidth="1"/>
    <col min="780" max="1021" width="9.140625" style="26"/>
    <col min="1022" max="1022" width="17.7109375" style="26" customWidth="1"/>
    <col min="1023" max="1023" width="12.5703125" style="26" customWidth="1"/>
    <col min="1024" max="1025" width="13.5703125" style="26" customWidth="1"/>
    <col min="1026" max="1026" width="12.7109375" style="26" customWidth="1"/>
    <col min="1027" max="1027" width="12.85546875" style="26" customWidth="1"/>
    <col min="1028" max="1028" width="12.5703125" style="26" customWidth="1"/>
    <col min="1029" max="1029" width="9.85546875" style="26" customWidth="1"/>
    <col min="1030" max="1030" width="11.42578125" style="26" customWidth="1"/>
    <col min="1031" max="1031" width="12" style="26" customWidth="1"/>
    <col min="1032" max="1032" width="12.7109375" style="26" customWidth="1"/>
    <col min="1033" max="1033" width="10.28515625" style="26" customWidth="1"/>
    <col min="1034" max="1034" width="11.7109375" style="26" customWidth="1"/>
    <col min="1035" max="1035" width="11.7109375" style="26" bestFit="1" customWidth="1"/>
    <col min="1036" max="1277" width="9.140625" style="26"/>
    <col min="1278" max="1278" width="17.7109375" style="26" customWidth="1"/>
    <col min="1279" max="1279" width="12.5703125" style="26" customWidth="1"/>
    <col min="1280" max="1281" width="13.5703125" style="26" customWidth="1"/>
    <col min="1282" max="1282" width="12.7109375" style="26" customWidth="1"/>
    <col min="1283" max="1283" width="12.85546875" style="26" customWidth="1"/>
    <col min="1284" max="1284" width="12.5703125" style="26" customWidth="1"/>
    <col min="1285" max="1285" width="9.85546875" style="26" customWidth="1"/>
    <col min="1286" max="1286" width="11.42578125" style="26" customWidth="1"/>
    <col min="1287" max="1287" width="12" style="26" customWidth="1"/>
    <col min="1288" max="1288" width="12.7109375" style="26" customWidth="1"/>
    <col min="1289" max="1289" width="10.28515625" style="26" customWidth="1"/>
    <col min="1290" max="1290" width="11.7109375" style="26" customWidth="1"/>
    <col min="1291" max="1291" width="11.7109375" style="26" bestFit="1" customWidth="1"/>
    <col min="1292" max="1533" width="9.140625" style="26"/>
    <col min="1534" max="1534" width="17.7109375" style="26" customWidth="1"/>
    <col min="1535" max="1535" width="12.5703125" style="26" customWidth="1"/>
    <col min="1536" max="1537" width="13.5703125" style="26" customWidth="1"/>
    <col min="1538" max="1538" width="12.7109375" style="26" customWidth="1"/>
    <col min="1539" max="1539" width="12.85546875" style="26" customWidth="1"/>
    <col min="1540" max="1540" width="12.5703125" style="26" customWidth="1"/>
    <col min="1541" max="1541" width="9.85546875" style="26" customWidth="1"/>
    <col min="1542" max="1542" width="11.42578125" style="26" customWidth="1"/>
    <col min="1543" max="1543" width="12" style="26" customWidth="1"/>
    <col min="1544" max="1544" width="12.7109375" style="26" customWidth="1"/>
    <col min="1545" max="1545" width="10.28515625" style="26" customWidth="1"/>
    <col min="1546" max="1546" width="11.7109375" style="26" customWidth="1"/>
    <col min="1547" max="1547" width="11.7109375" style="26" bestFit="1" customWidth="1"/>
    <col min="1548" max="1789" width="9.140625" style="26"/>
    <col min="1790" max="1790" width="17.7109375" style="26" customWidth="1"/>
    <col min="1791" max="1791" width="12.5703125" style="26" customWidth="1"/>
    <col min="1792" max="1793" width="13.5703125" style="26" customWidth="1"/>
    <col min="1794" max="1794" width="12.7109375" style="26" customWidth="1"/>
    <col min="1795" max="1795" width="12.85546875" style="26" customWidth="1"/>
    <col min="1796" max="1796" width="12.5703125" style="26" customWidth="1"/>
    <col min="1797" max="1797" width="9.85546875" style="26" customWidth="1"/>
    <col min="1798" max="1798" width="11.42578125" style="26" customWidth="1"/>
    <col min="1799" max="1799" width="12" style="26" customWidth="1"/>
    <col min="1800" max="1800" width="12.7109375" style="26" customWidth="1"/>
    <col min="1801" max="1801" width="10.28515625" style="26" customWidth="1"/>
    <col min="1802" max="1802" width="11.7109375" style="26" customWidth="1"/>
    <col min="1803" max="1803" width="11.7109375" style="26" bestFit="1" customWidth="1"/>
    <col min="1804" max="2045" width="9.140625" style="26"/>
    <col min="2046" max="2046" width="17.7109375" style="26" customWidth="1"/>
    <col min="2047" max="2047" width="12.5703125" style="26" customWidth="1"/>
    <col min="2048" max="2049" width="13.5703125" style="26" customWidth="1"/>
    <col min="2050" max="2050" width="12.7109375" style="26" customWidth="1"/>
    <col min="2051" max="2051" width="12.85546875" style="26" customWidth="1"/>
    <col min="2052" max="2052" width="12.5703125" style="26" customWidth="1"/>
    <col min="2053" max="2053" width="9.85546875" style="26" customWidth="1"/>
    <col min="2054" max="2054" width="11.42578125" style="26" customWidth="1"/>
    <col min="2055" max="2055" width="12" style="26" customWidth="1"/>
    <col min="2056" max="2056" width="12.7109375" style="26" customWidth="1"/>
    <col min="2057" max="2057" width="10.28515625" style="26" customWidth="1"/>
    <col min="2058" max="2058" width="11.7109375" style="26" customWidth="1"/>
    <col min="2059" max="2059" width="11.7109375" style="26" bestFit="1" customWidth="1"/>
    <col min="2060" max="2301" width="9.140625" style="26"/>
    <col min="2302" max="2302" width="17.7109375" style="26" customWidth="1"/>
    <col min="2303" max="2303" width="12.5703125" style="26" customWidth="1"/>
    <col min="2304" max="2305" width="13.5703125" style="26" customWidth="1"/>
    <col min="2306" max="2306" width="12.7109375" style="26" customWidth="1"/>
    <col min="2307" max="2307" width="12.85546875" style="26" customWidth="1"/>
    <col min="2308" max="2308" width="12.5703125" style="26" customWidth="1"/>
    <col min="2309" max="2309" width="9.85546875" style="26" customWidth="1"/>
    <col min="2310" max="2310" width="11.42578125" style="26" customWidth="1"/>
    <col min="2311" max="2311" width="12" style="26" customWidth="1"/>
    <col min="2312" max="2312" width="12.7109375" style="26" customWidth="1"/>
    <col min="2313" max="2313" width="10.28515625" style="26" customWidth="1"/>
    <col min="2314" max="2314" width="11.7109375" style="26" customWidth="1"/>
    <col min="2315" max="2315" width="11.7109375" style="26" bestFit="1" customWidth="1"/>
    <col min="2316" max="2557" width="9.140625" style="26"/>
    <col min="2558" max="2558" width="17.7109375" style="26" customWidth="1"/>
    <col min="2559" max="2559" width="12.5703125" style="26" customWidth="1"/>
    <col min="2560" max="2561" width="13.5703125" style="26" customWidth="1"/>
    <col min="2562" max="2562" width="12.7109375" style="26" customWidth="1"/>
    <col min="2563" max="2563" width="12.85546875" style="26" customWidth="1"/>
    <col min="2564" max="2564" width="12.5703125" style="26" customWidth="1"/>
    <col min="2565" max="2565" width="9.85546875" style="26" customWidth="1"/>
    <col min="2566" max="2566" width="11.42578125" style="26" customWidth="1"/>
    <col min="2567" max="2567" width="12" style="26" customWidth="1"/>
    <col min="2568" max="2568" width="12.7109375" style="26" customWidth="1"/>
    <col min="2569" max="2569" width="10.28515625" style="26" customWidth="1"/>
    <col min="2570" max="2570" width="11.7109375" style="26" customWidth="1"/>
    <col min="2571" max="2571" width="11.7109375" style="26" bestFit="1" customWidth="1"/>
    <col min="2572" max="2813" width="9.140625" style="26"/>
    <col min="2814" max="2814" width="17.7109375" style="26" customWidth="1"/>
    <col min="2815" max="2815" width="12.5703125" style="26" customWidth="1"/>
    <col min="2816" max="2817" width="13.5703125" style="26" customWidth="1"/>
    <col min="2818" max="2818" width="12.7109375" style="26" customWidth="1"/>
    <col min="2819" max="2819" width="12.85546875" style="26" customWidth="1"/>
    <col min="2820" max="2820" width="12.5703125" style="26" customWidth="1"/>
    <col min="2821" max="2821" width="9.85546875" style="26" customWidth="1"/>
    <col min="2822" max="2822" width="11.42578125" style="26" customWidth="1"/>
    <col min="2823" max="2823" width="12" style="26" customWidth="1"/>
    <col min="2824" max="2824" width="12.7109375" style="26" customWidth="1"/>
    <col min="2825" max="2825" width="10.28515625" style="26" customWidth="1"/>
    <col min="2826" max="2826" width="11.7109375" style="26" customWidth="1"/>
    <col min="2827" max="2827" width="11.7109375" style="26" bestFit="1" customWidth="1"/>
    <col min="2828" max="3069" width="9.140625" style="26"/>
    <col min="3070" max="3070" width="17.7109375" style="26" customWidth="1"/>
    <col min="3071" max="3071" width="12.5703125" style="26" customWidth="1"/>
    <col min="3072" max="3073" width="13.5703125" style="26" customWidth="1"/>
    <col min="3074" max="3074" width="12.7109375" style="26" customWidth="1"/>
    <col min="3075" max="3075" width="12.85546875" style="26" customWidth="1"/>
    <col min="3076" max="3076" width="12.5703125" style="26" customWidth="1"/>
    <col min="3077" max="3077" width="9.85546875" style="26" customWidth="1"/>
    <col min="3078" max="3078" width="11.42578125" style="26" customWidth="1"/>
    <col min="3079" max="3079" width="12" style="26" customWidth="1"/>
    <col min="3080" max="3080" width="12.7109375" style="26" customWidth="1"/>
    <col min="3081" max="3081" width="10.28515625" style="26" customWidth="1"/>
    <col min="3082" max="3082" width="11.7109375" style="26" customWidth="1"/>
    <col min="3083" max="3083" width="11.7109375" style="26" bestFit="1" customWidth="1"/>
    <col min="3084" max="3325" width="9.140625" style="26"/>
    <col min="3326" max="3326" width="17.7109375" style="26" customWidth="1"/>
    <col min="3327" max="3327" width="12.5703125" style="26" customWidth="1"/>
    <col min="3328" max="3329" width="13.5703125" style="26" customWidth="1"/>
    <col min="3330" max="3330" width="12.7109375" style="26" customWidth="1"/>
    <col min="3331" max="3331" width="12.85546875" style="26" customWidth="1"/>
    <col min="3332" max="3332" width="12.5703125" style="26" customWidth="1"/>
    <col min="3333" max="3333" width="9.85546875" style="26" customWidth="1"/>
    <col min="3334" max="3334" width="11.42578125" style="26" customWidth="1"/>
    <col min="3335" max="3335" width="12" style="26" customWidth="1"/>
    <col min="3336" max="3336" width="12.7109375" style="26" customWidth="1"/>
    <col min="3337" max="3337" width="10.28515625" style="26" customWidth="1"/>
    <col min="3338" max="3338" width="11.7109375" style="26" customWidth="1"/>
    <col min="3339" max="3339" width="11.7109375" style="26" bestFit="1" customWidth="1"/>
    <col min="3340" max="3581" width="9.140625" style="26"/>
    <col min="3582" max="3582" width="17.7109375" style="26" customWidth="1"/>
    <col min="3583" max="3583" width="12.5703125" style="26" customWidth="1"/>
    <col min="3584" max="3585" width="13.5703125" style="26" customWidth="1"/>
    <col min="3586" max="3586" width="12.7109375" style="26" customWidth="1"/>
    <col min="3587" max="3587" width="12.85546875" style="26" customWidth="1"/>
    <col min="3588" max="3588" width="12.5703125" style="26" customWidth="1"/>
    <col min="3589" max="3589" width="9.85546875" style="26" customWidth="1"/>
    <col min="3590" max="3590" width="11.42578125" style="26" customWidth="1"/>
    <col min="3591" max="3591" width="12" style="26" customWidth="1"/>
    <col min="3592" max="3592" width="12.7109375" style="26" customWidth="1"/>
    <col min="3593" max="3593" width="10.28515625" style="26" customWidth="1"/>
    <col min="3594" max="3594" width="11.7109375" style="26" customWidth="1"/>
    <col min="3595" max="3595" width="11.7109375" style="26" bestFit="1" customWidth="1"/>
    <col min="3596" max="3837" width="9.140625" style="26"/>
    <col min="3838" max="3838" width="17.7109375" style="26" customWidth="1"/>
    <col min="3839" max="3839" width="12.5703125" style="26" customWidth="1"/>
    <col min="3840" max="3841" width="13.5703125" style="26" customWidth="1"/>
    <col min="3842" max="3842" width="12.7109375" style="26" customWidth="1"/>
    <col min="3843" max="3843" width="12.85546875" style="26" customWidth="1"/>
    <col min="3844" max="3844" width="12.5703125" style="26" customWidth="1"/>
    <col min="3845" max="3845" width="9.85546875" style="26" customWidth="1"/>
    <col min="3846" max="3846" width="11.42578125" style="26" customWidth="1"/>
    <col min="3847" max="3847" width="12" style="26" customWidth="1"/>
    <col min="3848" max="3848" width="12.7109375" style="26" customWidth="1"/>
    <col min="3849" max="3849" width="10.28515625" style="26" customWidth="1"/>
    <col min="3850" max="3850" width="11.7109375" style="26" customWidth="1"/>
    <col min="3851" max="3851" width="11.7109375" style="26" bestFit="1" customWidth="1"/>
    <col min="3852" max="4093" width="9.140625" style="26"/>
    <col min="4094" max="4094" width="17.7109375" style="26" customWidth="1"/>
    <col min="4095" max="4095" width="12.5703125" style="26" customWidth="1"/>
    <col min="4096" max="4097" width="13.5703125" style="26" customWidth="1"/>
    <col min="4098" max="4098" width="12.7109375" style="26" customWidth="1"/>
    <col min="4099" max="4099" width="12.85546875" style="26" customWidth="1"/>
    <col min="4100" max="4100" width="12.5703125" style="26" customWidth="1"/>
    <col min="4101" max="4101" width="9.85546875" style="26" customWidth="1"/>
    <col min="4102" max="4102" width="11.42578125" style="26" customWidth="1"/>
    <col min="4103" max="4103" width="12" style="26" customWidth="1"/>
    <col min="4104" max="4104" width="12.7109375" style="26" customWidth="1"/>
    <col min="4105" max="4105" width="10.28515625" style="26" customWidth="1"/>
    <col min="4106" max="4106" width="11.7109375" style="26" customWidth="1"/>
    <col min="4107" max="4107" width="11.7109375" style="26" bestFit="1" customWidth="1"/>
    <col min="4108" max="4349" width="9.140625" style="26"/>
    <col min="4350" max="4350" width="17.7109375" style="26" customWidth="1"/>
    <col min="4351" max="4351" width="12.5703125" style="26" customWidth="1"/>
    <col min="4352" max="4353" width="13.5703125" style="26" customWidth="1"/>
    <col min="4354" max="4354" width="12.7109375" style="26" customWidth="1"/>
    <col min="4355" max="4355" width="12.85546875" style="26" customWidth="1"/>
    <col min="4356" max="4356" width="12.5703125" style="26" customWidth="1"/>
    <col min="4357" max="4357" width="9.85546875" style="26" customWidth="1"/>
    <col min="4358" max="4358" width="11.42578125" style="26" customWidth="1"/>
    <col min="4359" max="4359" width="12" style="26" customWidth="1"/>
    <col min="4360" max="4360" width="12.7109375" style="26" customWidth="1"/>
    <col min="4361" max="4361" width="10.28515625" style="26" customWidth="1"/>
    <col min="4362" max="4362" width="11.7109375" style="26" customWidth="1"/>
    <col min="4363" max="4363" width="11.7109375" style="26" bestFit="1" customWidth="1"/>
    <col min="4364" max="4605" width="9.140625" style="26"/>
    <col min="4606" max="4606" width="17.7109375" style="26" customWidth="1"/>
    <col min="4607" max="4607" width="12.5703125" style="26" customWidth="1"/>
    <col min="4608" max="4609" width="13.5703125" style="26" customWidth="1"/>
    <col min="4610" max="4610" width="12.7109375" style="26" customWidth="1"/>
    <col min="4611" max="4611" width="12.85546875" style="26" customWidth="1"/>
    <col min="4612" max="4612" width="12.5703125" style="26" customWidth="1"/>
    <col min="4613" max="4613" width="9.85546875" style="26" customWidth="1"/>
    <col min="4614" max="4614" width="11.42578125" style="26" customWidth="1"/>
    <col min="4615" max="4615" width="12" style="26" customWidth="1"/>
    <col min="4616" max="4616" width="12.7109375" style="26" customWidth="1"/>
    <col min="4617" max="4617" width="10.28515625" style="26" customWidth="1"/>
    <col min="4618" max="4618" width="11.7109375" style="26" customWidth="1"/>
    <col min="4619" max="4619" width="11.7109375" style="26" bestFit="1" customWidth="1"/>
    <col min="4620" max="4861" width="9.140625" style="26"/>
    <col min="4862" max="4862" width="17.7109375" style="26" customWidth="1"/>
    <col min="4863" max="4863" width="12.5703125" style="26" customWidth="1"/>
    <col min="4864" max="4865" width="13.5703125" style="26" customWidth="1"/>
    <col min="4866" max="4866" width="12.7109375" style="26" customWidth="1"/>
    <col min="4867" max="4867" width="12.85546875" style="26" customWidth="1"/>
    <col min="4868" max="4868" width="12.5703125" style="26" customWidth="1"/>
    <col min="4869" max="4869" width="9.85546875" style="26" customWidth="1"/>
    <col min="4870" max="4870" width="11.42578125" style="26" customWidth="1"/>
    <col min="4871" max="4871" width="12" style="26" customWidth="1"/>
    <col min="4872" max="4872" width="12.7109375" style="26" customWidth="1"/>
    <col min="4873" max="4873" width="10.28515625" style="26" customWidth="1"/>
    <col min="4874" max="4874" width="11.7109375" style="26" customWidth="1"/>
    <col min="4875" max="4875" width="11.7109375" style="26" bestFit="1" customWidth="1"/>
    <col min="4876" max="5117" width="9.140625" style="26"/>
    <col min="5118" max="5118" width="17.7109375" style="26" customWidth="1"/>
    <col min="5119" max="5119" width="12.5703125" style="26" customWidth="1"/>
    <col min="5120" max="5121" width="13.5703125" style="26" customWidth="1"/>
    <col min="5122" max="5122" width="12.7109375" style="26" customWidth="1"/>
    <col min="5123" max="5123" width="12.85546875" style="26" customWidth="1"/>
    <col min="5124" max="5124" width="12.5703125" style="26" customWidth="1"/>
    <col min="5125" max="5125" width="9.85546875" style="26" customWidth="1"/>
    <col min="5126" max="5126" width="11.42578125" style="26" customWidth="1"/>
    <col min="5127" max="5127" width="12" style="26" customWidth="1"/>
    <col min="5128" max="5128" width="12.7109375" style="26" customWidth="1"/>
    <col min="5129" max="5129" width="10.28515625" style="26" customWidth="1"/>
    <col min="5130" max="5130" width="11.7109375" style="26" customWidth="1"/>
    <col min="5131" max="5131" width="11.7109375" style="26" bestFit="1" customWidth="1"/>
    <col min="5132" max="5373" width="9.140625" style="26"/>
    <col min="5374" max="5374" width="17.7109375" style="26" customWidth="1"/>
    <col min="5375" max="5375" width="12.5703125" style="26" customWidth="1"/>
    <col min="5376" max="5377" width="13.5703125" style="26" customWidth="1"/>
    <col min="5378" max="5378" width="12.7109375" style="26" customWidth="1"/>
    <col min="5379" max="5379" width="12.85546875" style="26" customWidth="1"/>
    <col min="5380" max="5380" width="12.5703125" style="26" customWidth="1"/>
    <col min="5381" max="5381" width="9.85546875" style="26" customWidth="1"/>
    <col min="5382" max="5382" width="11.42578125" style="26" customWidth="1"/>
    <col min="5383" max="5383" width="12" style="26" customWidth="1"/>
    <col min="5384" max="5384" width="12.7109375" style="26" customWidth="1"/>
    <col min="5385" max="5385" width="10.28515625" style="26" customWidth="1"/>
    <col min="5386" max="5386" width="11.7109375" style="26" customWidth="1"/>
    <col min="5387" max="5387" width="11.7109375" style="26" bestFit="1" customWidth="1"/>
    <col min="5388" max="5629" width="9.140625" style="26"/>
    <col min="5630" max="5630" width="17.7109375" style="26" customWidth="1"/>
    <col min="5631" max="5631" width="12.5703125" style="26" customWidth="1"/>
    <col min="5632" max="5633" width="13.5703125" style="26" customWidth="1"/>
    <col min="5634" max="5634" width="12.7109375" style="26" customWidth="1"/>
    <col min="5635" max="5635" width="12.85546875" style="26" customWidth="1"/>
    <col min="5636" max="5636" width="12.5703125" style="26" customWidth="1"/>
    <col min="5637" max="5637" width="9.85546875" style="26" customWidth="1"/>
    <col min="5638" max="5638" width="11.42578125" style="26" customWidth="1"/>
    <col min="5639" max="5639" width="12" style="26" customWidth="1"/>
    <col min="5640" max="5640" width="12.7109375" style="26" customWidth="1"/>
    <col min="5641" max="5641" width="10.28515625" style="26" customWidth="1"/>
    <col min="5642" max="5642" width="11.7109375" style="26" customWidth="1"/>
    <col min="5643" max="5643" width="11.7109375" style="26" bestFit="1" customWidth="1"/>
    <col min="5644" max="5885" width="9.140625" style="26"/>
    <col min="5886" max="5886" width="17.7109375" style="26" customWidth="1"/>
    <col min="5887" max="5887" width="12.5703125" style="26" customWidth="1"/>
    <col min="5888" max="5889" width="13.5703125" style="26" customWidth="1"/>
    <col min="5890" max="5890" width="12.7109375" style="26" customWidth="1"/>
    <col min="5891" max="5891" width="12.85546875" style="26" customWidth="1"/>
    <col min="5892" max="5892" width="12.5703125" style="26" customWidth="1"/>
    <col min="5893" max="5893" width="9.85546875" style="26" customWidth="1"/>
    <col min="5894" max="5894" width="11.42578125" style="26" customWidth="1"/>
    <col min="5895" max="5895" width="12" style="26" customWidth="1"/>
    <col min="5896" max="5896" width="12.7109375" style="26" customWidth="1"/>
    <col min="5897" max="5897" width="10.28515625" style="26" customWidth="1"/>
    <col min="5898" max="5898" width="11.7109375" style="26" customWidth="1"/>
    <col min="5899" max="5899" width="11.7109375" style="26" bestFit="1" customWidth="1"/>
    <col min="5900" max="6141" width="9.140625" style="26"/>
    <col min="6142" max="6142" width="17.7109375" style="26" customWidth="1"/>
    <col min="6143" max="6143" width="12.5703125" style="26" customWidth="1"/>
    <col min="6144" max="6145" width="13.5703125" style="26" customWidth="1"/>
    <col min="6146" max="6146" width="12.7109375" style="26" customWidth="1"/>
    <col min="6147" max="6147" width="12.85546875" style="26" customWidth="1"/>
    <col min="6148" max="6148" width="12.5703125" style="26" customWidth="1"/>
    <col min="6149" max="6149" width="9.85546875" style="26" customWidth="1"/>
    <col min="6150" max="6150" width="11.42578125" style="26" customWidth="1"/>
    <col min="6151" max="6151" width="12" style="26" customWidth="1"/>
    <col min="6152" max="6152" width="12.7109375" style="26" customWidth="1"/>
    <col min="6153" max="6153" width="10.28515625" style="26" customWidth="1"/>
    <col min="6154" max="6154" width="11.7109375" style="26" customWidth="1"/>
    <col min="6155" max="6155" width="11.7109375" style="26" bestFit="1" customWidth="1"/>
    <col min="6156" max="6397" width="9.140625" style="26"/>
    <col min="6398" max="6398" width="17.7109375" style="26" customWidth="1"/>
    <col min="6399" max="6399" width="12.5703125" style="26" customWidth="1"/>
    <col min="6400" max="6401" width="13.5703125" style="26" customWidth="1"/>
    <col min="6402" max="6402" width="12.7109375" style="26" customWidth="1"/>
    <col min="6403" max="6403" width="12.85546875" style="26" customWidth="1"/>
    <col min="6404" max="6404" width="12.5703125" style="26" customWidth="1"/>
    <col min="6405" max="6405" width="9.85546875" style="26" customWidth="1"/>
    <col min="6406" max="6406" width="11.42578125" style="26" customWidth="1"/>
    <col min="6407" max="6407" width="12" style="26" customWidth="1"/>
    <col min="6408" max="6408" width="12.7109375" style="26" customWidth="1"/>
    <col min="6409" max="6409" width="10.28515625" style="26" customWidth="1"/>
    <col min="6410" max="6410" width="11.7109375" style="26" customWidth="1"/>
    <col min="6411" max="6411" width="11.7109375" style="26" bestFit="1" customWidth="1"/>
    <col min="6412" max="6653" width="9.140625" style="26"/>
    <col min="6654" max="6654" width="17.7109375" style="26" customWidth="1"/>
    <col min="6655" max="6655" width="12.5703125" style="26" customWidth="1"/>
    <col min="6656" max="6657" width="13.5703125" style="26" customWidth="1"/>
    <col min="6658" max="6658" width="12.7109375" style="26" customWidth="1"/>
    <col min="6659" max="6659" width="12.85546875" style="26" customWidth="1"/>
    <col min="6660" max="6660" width="12.5703125" style="26" customWidth="1"/>
    <col min="6661" max="6661" width="9.85546875" style="26" customWidth="1"/>
    <col min="6662" max="6662" width="11.42578125" style="26" customWidth="1"/>
    <col min="6663" max="6663" width="12" style="26" customWidth="1"/>
    <col min="6664" max="6664" width="12.7109375" style="26" customWidth="1"/>
    <col min="6665" max="6665" width="10.28515625" style="26" customWidth="1"/>
    <col min="6666" max="6666" width="11.7109375" style="26" customWidth="1"/>
    <col min="6667" max="6667" width="11.7109375" style="26" bestFit="1" customWidth="1"/>
    <col min="6668" max="6909" width="9.140625" style="26"/>
    <col min="6910" max="6910" width="17.7109375" style="26" customWidth="1"/>
    <col min="6911" max="6911" width="12.5703125" style="26" customWidth="1"/>
    <col min="6912" max="6913" width="13.5703125" style="26" customWidth="1"/>
    <col min="6914" max="6914" width="12.7109375" style="26" customWidth="1"/>
    <col min="6915" max="6915" width="12.85546875" style="26" customWidth="1"/>
    <col min="6916" max="6916" width="12.5703125" style="26" customWidth="1"/>
    <col min="6917" max="6917" width="9.85546875" style="26" customWidth="1"/>
    <col min="6918" max="6918" width="11.42578125" style="26" customWidth="1"/>
    <col min="6919" max="6919" width="12" style="26" customWidth="1"/>
    <col min="6920" max="6920" width="12.7109375" style="26" customWidth="1"/>
    <col min="6921" max="6921" width="10.28515625" style="26" customWidth="1"/>
    <col min="6922" max="6922" width="11.7109375" style="26" customWidth="1"/>
    <col min="6923" max="6923" width="11.7109375" style="26" bestFit="1" customWidth="1"/>
    <col min="6924" max="7165" width="9.140625" style="26"/>
    <col min="7166" max="7166" width="17.7109375" style="26" customWidth="1"/>
    <col min="7167" max="7167" width="12.5703125" style="26" customWidth="1"/>
    <col min="7168" max="7169" width="13.5703125" style="26" customWidth="1"/>
    <col min="7170" max="7170" width="12.7109375" style="26" customWidth="1"/>
    <col min="7171" max="7171" width="12.85546875" style="26" customWidth="1"/>
    <col min="7172" max="7172" width="12.5703125" style="26" customWidth="1"/>
    <col min="7173" max="7173" width="9.85546875" style="26" customWidth="1"/>
    <col min="7174" max="7174" width="11.42578125" style="26" customWidth="1"/>
    <col min="7175" max="7175" width="12" style="26" customWidth="1"/>
    <col min="7176" max="7176" width="12.7109375" style="26" customWidth="1"/>
    <col min="7177" max="7177" width="10.28515625" style="26" customWidth="1"/>
    <col min="7178" max="7178" width="11.7109375" style="26" customWidth="1"/>
    <col min="7179" max="7179" width="11.7109375" style="26" bestFit="1" customWidth="1"/>
    <col min="7180" max="7421" width="9.140625" style="26"/>
    <col min="7422" max="7422" width="17.7109375" style="26" customWidth="1"/>
    <col min="7423" max="7423" width="12.5703125" style="26" customWidth="1"/>
    <col min="7424" max="7425" width="13.5703125" style="26" customWidth="1"/>
    <col min="7426" max="7426" width="12.7109375" style="26" customWidth="1"/>
    <col min="7427" max="7427" width="12.85546875" style="26" customWidth="1"/>
    <col min="7428" max="7428" width="12.5703125" style="26" customWidth="1"/>
    <col min="7429" max="7429" width="9.85546875" style="26" customWidth="1"/>
    <col min="7430" max="7430" width="11.42578125" style="26" customWidth="1"/>
    <col min="7431" max="7431" width="12" style="26" customWidth="1"/>
    <col min="7432" max="7432" width="12.7109375" style="26" customWidth="1"/>
    <col min="7433" max="7433" width="10.28515625" style="26" customWidth="1"/>
    <col min="7434" max="7434" width="11.7109375" style="26" customWidth="1"/>
    <col min="7435" max="7435" width="11.7109375" style="26" bestFit="1" customWidth="1"/>
    <col min="7436" max="7677" width="9.140625" style="26"/>
    <col min="7678" max="7678" width="17.7109375" style="26" customWidth="1"/>
    <col min="7679" max="7679" width="12.5703125" style="26" customWidth="1"/>
    <col min="7680" max="7681" width="13.5703125" style="26" customWidth="1"/>
    <col min="7682" max="7682" width="12.7109375" style="26" customWidth="1"/>
    <col min="7683" max="7683" width="12.85546875" style="26" customWidth="1"/>
    <col min="7684" max="7684" width="12.5703125" style="26" customWidth="1"/>
    <col min="7685" max="7685" width="9.85546875" style="26" customWidth="1"/>
    <col min="7686" max="7686" width="11.42578125" style="26" customWidth="1"/>
    <col min="7687" max="7687" width="12" style="26" customWidth="1"/>
    <col min="7688" max="7688" width="12.7109375" style="26" customWidth="1"/>
    <col min="7689" max="7689" width="10.28515625" style="26" customWidth="1"/>
    <col min="7690" max="7690" width="11.7109375" style="26" customWidth="1"/>
    <col min="7691" max="7691" width="11.7109375" style="26" bestFit="1" customWidth="1"/>
    <col min="7692" max="7933" width="9.140625" style="26"/>
    <col min="7934" max="7934" width="17.7109375" style="26" customWidth="1"/>
    <col min="7935" max="7935" width="12.5703125" style="26" customWidth="1"/>
    <col min="7936" max="7937" width="13.5703125" style="26" customWidth="1"/>
    <col min="7938" max="7938" width="12.7109375" style="26" customWidth="1"/>
    <col min="7939" max="7939" width="12.85546875" style="26" customWidth="1"/>
    <col min="7940" max="7940" width="12.5703125" style="26" customWidth="1"/>
    <col min="7941" max="7941" width="9.85546875" style="26" customWidth="1"/>
    <col min="7942" max="7942" width="11.42578125" style="26" customWidth="1"/>
    <col min="7943" max="7943" width="12" style="26" customWidth="1"/>
    <col min="7944" max="7944" width="12.7109375" style="26" customWidth="1"/>
    <col min="7945" max="7945" width="10.28515625" style="26" customWidth="1"/>
    <col min="7946" max="7946" width="11.7109375" style="26" customWidth="1"/>
    <col min="7947" max="7947" width="11.7109375" style="26" bestFit="1" customWidth="1"/>
    <col min="7948" max="8189" width="9.140625" style="26"/>
    <col min="8190" max="8190" width="17.7109375" style="26" customWidth="1"/>
    <col min="8191" max="8191" width="12.5703125" style="26" customWidth="1"/>
    <col min="8192" max="8193" width="13.5703125" style="26" customWidth="1"/>
    <col min="8194" max="8194" width="12.7109375" style="26" customWidth="1"/>
    <col min="8195" max="8195" width="12.85546875" style="26" customWidth="1"/>
    <col min="8196" max="8196" width="12.5703125" style="26" customWidth="1"/>
    <col min="8197" max="8197" width="9.85546875" style="26" customWidth="1"/>
    <col min="8198" max="8198" width="11.42578125" style="26" customWidth="1"/>
    <col min="8199" max="8199" width="12" style="26" customWidth="1"/>
    <col min="8200" max="8200" width="12.7109375" style="26" customWidth="1"/>
    <col min="8201" max="8201" width="10.28515625" style="26" customWidth="1"/>
    <col min="8202" max="8202" width="11.7109375" style="26" customWidth="1"/>
    <col min="8203" max="8203" width="11.7109375" style="26" bestFit="1" customWidth="1"/>
    <col min="8204" max="8445" width="9.140625" style="26"/>
    <col min="8446" max="8446" width="17.7109375" style="26" customWidth="1"/>
    <col min="8447" max="8447" width="12.5703125" style="26" customWidth="1"/>
    <col min="8448" max="8449" width="13.5703125" style="26" customWidth="1"/>
    <col min="8450" max="8450" width="12.7109375" style="26" customWidth="1"/>
    <col min="8451" max="8451" width="12.85546875" style="26" customWidth="1"/>
    <col min="8452" max="8452" width="12.5703125" style="26" customWidth="1"/>
    <col min="8453" max="8453" width="9.85546875" style="26" customWidth="1"/>
    <col min="8454" max="8454" width="11.42578125" style="26" customWidth="1"/>
    <col min="8455" max="8455" width="12" style="26" customWidth="1"/>
    <col min="8456" max="8456" width="12.7109375" style="26" customWidth="1"/>
    <col min="8457" max="8457" width="10.28515625" style="26" customWidth="1"/>
    <col min="8458" max="8458" width="11.7109375" style="26" customWidth="1"/>
    <col min="8459" max="8459" width="11.7109375" style="26" bestFit="1" customWidth="1"/>
    <col min="8460" max="8701" width="9.140625" style="26"/>
    <col min="8702" max="8702" width="17.7109375" style="26" customWidth="1"/>
    <col min="8703" max="8703" width="12.5703125" style="26" customWidth="1"/>
    <col min="8704" max="8705" width="13.5703125" style="26" customWidth="1"/>
    <col min="8706" max="8706" width="12.7109375" style="26" customWidth="1"/>
    <col min="8707" max="8707" width="12.85546875" style="26" customWidth="1"/>
    <col min="8708" max="8708" width="12.5703125" style="26" customWidth="1"/>
    <col min="8709" max="8709" width="9.85546875" style="26" customWidth="1"/>
    <col min="8710" max="8710" width="11.42578125" style="26" customWidth="1"/>
    <col min="8711" max="8711" width="12" style="26" customWidth="1"/>
    <col min="8712" max="8712" width="12.7109375" style="26" customWidth="1"/>
    <col min="8713" max="8713" width="10.28515625" style="26" customWidth="1"/>
    <col min="8714" max="8714" width="11.7109375" style="26" customWidth="1"/>
    <col min="8715" max="8715" width="11.7109375" style="26" bestFit="1" customWidth="1"/>
    <col min="8716" max="8957" width="9.140625" style="26"/>
    <col min="8958" max="8958" width="17.7109375" style="26" customWidth="1"/>
    <col min="8959" max="8959" width="12.5703125" style="26" customWidth="1"/>
    <col min="8960" max="8961" width="13.5703125" style="26" customWidth="1"/>
    <col min="8962" max="8962" width="12.7109375" style="26" customWidth="1"/>
    <col min="8963" max="8963" width="12.85546875" style="26" customWidth="1"/>
    <col min="8964" max="8964" width="12.5703125" style="26" customWidth="1"/>
    <col min="8965" max="8965" width="9.85546875" style="26" customWidth="1"/>
    <col min="8966" max="8966" width="11.42578125" style="26" customWidth="1"/>
    <col min="8967" max="8967" width="12" style="26" customWidth="1"/>
    <col min="8968" max="8968" width="12.7109375" style="26" customWidth="1"/>
    <col min="8969" max="8969" width="10.28515625" style="26" customWidth="1"/>
    <col min="8970" max="8970" width="11.7109375" style="26" customWidth="1"/>
    <col min="8971" max="8971" width="11.7109375" style="26" bestFit="1" customWidth="1"/>
    <col min="8972" max="9213" width="9.140625" style="26"/>
    <col min="9214" max="9214" width="17.7109375" style="26" customWidth="1"/>
    <col min="9215" max="9215" width="12.5703125" style="26" customWidth="1"/>
    <col min="9216" max="9217" width="13.5703125" style="26" customWidth="1"/>
    <col min="9218" max="9218" width="12.7109375" style="26" customWidth="1"/>
    <col min="9219" max="9219" width="12.85546875" style="26" customWidth="1"/>
    <col min="9220" max="9220" width="12.5703125" style="26" customWidth="1"/>
    <col min="9221" max="9221" width="9.85546875" style="26" customWidth="1"/>
    <col min="9222" max="9222" width="11.42578125" style="26" customWidth="1"/>
    <col min="9223" max="9223" width="12" style="26" customWidth="1"/>
    <col min="9224" max="9224" width="12.7109375" style="26" customWidth="1"/>
    <col min="9225" max="9225" width="10.28515625" style="26" customWidth="1"/>
    <col min="9226" max="9226" width="11.7109375" style="26" customWidth="1"/>
    <col min="9227" max="9227" width="11.7109375" style="26" bestFit="1" customWidth="1"/>
    <col min="9228" max="9469" width="9.140625" style="26"/>
    <col min="9470" max="9470" width="17.7109375" style="26" customWidth="1"/>
    <col min="9471" max="9471" width="12.5703125" style="26" customWidth="1"/>
    <col min="9472" max="9473" width="13.5703125" style="26" customWidth="1"/>
    <col min="9474" max="9474" width="12.7109375" style="26" customWidth="1"/>
    <col min="9475" max="9475" width="12.85546875" style="26" customWidth="1"/>
    <col min="9476" max="9476" width="12.5703125" style="26" customWidth="1"/>
    <col min="9477" max="9477" width="9.85546875" style="26" customWidth="1"/>
    <col min="9478" max="9478" width="11.42578125" style="26" customWidth="1"/>
    <col min="9479" max="9479" width="12" style="26" customWidth="1"/>
    <col min="9480" max="9480" width="12.7109375" style="26" customWidth="1"/>
    <col min="9481" max="9481" width="10.28515625" style="26" customWidth="1"/>
    <col min="9482" max="9482" width="11.7109375" style="26" customWidth="1"/>
    <col min="9483" max="9483" width="11.7109375" style="26" bestFit="1" customWidth="1"/>
    <col min="9484" max="9725" width="9.140625" style="26"/>
    <col min="9726" max="9726" width="17.7109375" style="26" customWidth="1"/>
    <col min="9727" max="9727" width="12.5703125" style="26" customWidth="1"/>
    <col min="9728" max="9729" width="13.5703125" style="26" customWidth="1"/>
    <col min="9730" max="9730" width="12.7109375" style="26" customWidth="1"/>
    <col min="9731" max="9731" width="12.85546875" style="26" customWidth="1"/>
    <col min="9732" max="9732" width="12.5703125" style="26" customWidth="1"/>
    <col min="9733" max="9733" width="9.85546875" style="26" customWidth="1"/>
    <col min="9734" max="9734" width="11.42578125" style="26" customWidth="1"/>
    <col min="9735" max="9735" width="12" style="26" customWidth="1"/>
    <col min="9736" max="9736" width="12.7109375" style="26" customWidth="1"/>
    <col min="9737" max="9737" width="10.28515625" style="26" customWidth="1"/>
    <col min="9738" max="9738" width="11.7109375" style="26" customWidth="1"/>
    <col min="9739" max="9739" width="11.7109375" style="26" bestFit="1" customWidth="1"/>
    <col min="9740" max="9981" width="9.140625" style="26"/>
    <col min="9982" max="9982" width="17.7109375" style="26" customWidth="1"/>
    <col min="9983" max="9983" width="12.5703125" style="26" customWidth="1"/>
    <col min="9984" max="9985" width="13.5703125" style="26" customWidth="1"/>
    <col min="9986" max="9986" width="12.7109375" style="26" customWidth="1"/>
    <col min="9987" max="9987" width="12.85546875" style="26" customWidth="1"/>
    <col min="9988" max="9988" width="12.5703125" style="26" customWidth="1"/>
    <col min="9989" max="9989" width="9.85546875" style="26" customWidth="1"/>
    <col min="9990" max="9990" width="11.42578125" style="26" customWidth="1"/>
    <col min="9991" max="9991" width="12" style="26" customWidth="1"/>
    <col min="9992" max="9992" width="12.7109375" style="26" customWidth="1"/>
    <col min="9993" max="9993" width="10.28515625" style="26" customWidth="1"/>
    <col min="9994" max="9994" width="11.7109375" style="26" customWidth="1"/>
    <col min="9995" max="9995" width="11.7109375" style="26" bestFit="1" customWidth="1"/>
    <col min="9996" max="10237" width="9.140625" style="26"/>
    <col min="10238" max="10238" width="17.7109375" style="26" customWidth="1"/>
    <col min="10239" max="10239" width="12.5703125" style="26" customWidth="1"/>
    <col min="10240" max="10241" width="13.5703125" style="26" customWidth="1"/>
    <col min="10242" max="10242" width="12.7109375" style="26" customWidth="1"/>
    <col min="10243" max="10243" width="12.85546875" style="26" customWidth="1"/>
    <col min="10244" max="10244" width="12.5703125" style="26" customWidth="1"/>
    <col min="10245" max="10245" width="9.85546875" style="26" customWidth="1"/>
    <col min="10246" max="10246" width="11.42578125" style="26" customWidth="1"/>
    <col min="10247" max="10247" width="12" style="26" customWidth="1"/>
    <col min="10248" max="10248" width="12.7109375" style="26" customWidth="1"/>
    <col min="10249" max="10249" width="10.28515625" style="26" customWidth="1"/>
    <col min="10250" max="10250" width="11.7109375" style="26" customWidth="1"/>
    <col min="10251" max="10251" width="11.7109375" style="26" bestFit="1" customWidth="1"/>
    <col min="10252" max="10493" width="9.140625" style="26"/>
    <col min="10494" max="10494" width="17.7109375" style="26" customWidth="1"/>
    <col min="10495" max="10495" width="12.5703125" style="26" customWidth="1"/>
    <col min="10496" max="10497" width="13.5703125" style="26" customWidth="1"/>
    <col min="10498" max="10498" width="12.7109375" style="26" customWidth="1"/>
    <col min="10499" max="10499" width="12.85546875" style="26" customWidth="1"/>
    <col min="10500" max="10500" width="12.5703125" style="26" customWidth="1"/>
    <col min="10501" max="10501" width="9.85546875" style="26" customWidth="1"/>
    <col min="10502" max="10502" width="11.42578125" style="26" customWidth="1"/>
    <col min="10503" max="10503" width="12" style="26" customWidth="1"/>
    <col min="10504" max="10504" width="12.7109375" style="26" customWidth="1"/>
    <col min="10505" max="10505" width="10.28515625" style="26" customWidth="1"/>
    <col min="10506" max="10506" width="11.7109375" style="26" customWidth="1"/>
    <col min="10507" max="10507" width="11.7109375" style="26" bestFit="1" customWidth="1"/>
    <col min="10508" max="10749" width="9.140625" style="26"/>
    <col min="10750" max="10750" width="17.7109375" style="26" customWidth="1"/>
    <col min="10751" max="10751" width="12.5703125" style="26" customWidth="1"/>
    <col min="10752" max="10753" width="13.5703125" style="26" customWidth="1"/>
    <col min="10754" max="10754" width="12.7109375" style="26" customWidth="1"/>
    <col min="10755" max="10755" width="12.85546875" style="26" customWidth="1"/>
    <col min="10756" max="10756" width="12.5703125" style="26" customWidth="1"/>
    <col min="10757" max="10757" width="9.85546875" style="26" customWidth="1"/>
    <col min="10758" max="10758" width="11.42578125" style="26" customWidth="1"/>
    <col min="10759" max="10759" width="12" style="26" customWidth="1"/>
    <col min="10760" max="10760" width="12.7109375" style="26" customWidth="1"/>
    <col min="10761" max="10761" width="10.28515625" style="26" customWidth="1"/>
    <col min="10762" max="10762" width="11.7109375" style="26" customWidth="1"/>
    <col min="10763" max="10763" width="11.7109375" style="26" bestFit="1" customWidth="1"/>
    <col min="10764" max="11005" width="9.140625" style="26"/>
    <col min="11006" max="11006" width="17.7109375" style="26" customWidth="1"/>
    <col min="11007" max="11007" width="12.5703125" style="26" customWidth="1"/>
    <col min="11008" max="11009" width="13.5703125" style="26" customWidth="1"/>
    <col min="11010" max="11010" width="12.7109375" style="26" customWidth="1"/>
    <col min="11011" max="11011" width="12.85546875" style="26" customWidth="1"/>
    <col min="11012" max="11012" width="12.5703125" style="26" customWidth="1"/>
    <col min="11013" max="11013" width="9.85546875" style="26" customWidth="1"/>
    <col min="11014" max="11014" width="11.42578125" style="26" customWidth="1"/>
    <col min="11015" max="11015" width="12" style="26" customWidth="1"/>
    <col min="11016" max="11016" width="12.7109375" style="26" customWidth="1"/>
    <col min="11017" max="11017" width="10.28515625" style="26" customWidth="1"/>
    <col min="11018" max="11018" width="11.7109375" style="26" customWidth="1"/>
    <col min="11019" max="11019" width="11.7109375" style="26" bestFit="1" customWidth="1"/>
    <col min="11020" max="11261" width="9.140625" style="26"/>
    <col min="11262" max="11262" width="17.7109375" style="26" customWidth="1"/>
    <col min="11263" max="11263" width="12.5703125" style="26" customWidth="1"/>
    <col min="11264" max="11265" width="13.5703125" style="26" customWidth="1"/>
    <col min="11266" max="11266" width="12.7109375" style="26" customWidth="1"/>
    <col min="11267" max="11267" width="12.85546875" style="26" customWidth="1"/>
    <col min="11268" max="11268" width="12.5703125" style="26" customWidth="1"/>
    <col min="11269" max="11269" width="9.85546875" style="26" customWidth="1"/>
    <col min="11270" max="11270" width="11.42578125" style="26" customWidth="1"/>
    <col min="11271" max="11271" width="12" style="26" customWidth="1"/>
    <col min="11272" max="11272" width="12.7109375" style="26" customWidth="1"/>
    <col min="11273" max="11273" width="10.28515625" style="26" customWidth="1"/>
    <col min="11274" max="11274" width="11.7109375" style="26" customWidth="1"/>
    <col min="11275" max="11275" width="11.7109375" style="26" bestFit="1" customWidth="1"/>
    <col min="11276" max="11517" width="9.140625" style="26"/>
    <col min="11518" max="11518" width="17.7109375" style="26" customWidth="1"/>
    <col min="11519" max="11519" width="12.5703125" style="26" customWidth="1"/>
    <col min="11520" max="11521" width="13.5703125" style="26" customWidth="1"/>
    <col min="11522" max="11522" width="12.7109375" style="26" customWidth="1"/>
    <col min="11523" max="11523" width="12.85546875" style="26" customWidth="1"/>
    <col min="11524" max="11524" width="12.5703125" style="26" customWidth="1"/>
    <col min="11525" max="11525" width="9.85546875" style="26" customWidth="1"/>
    <col min="11526" max="11526" width="11.42578125" style="26" customWidth="1"/>
    <col min="11527" max="11527" width="12" style="26" customWidth="1"/>
    <col min="11528" max="11528" width="12.7109375" style="26" customWidth="1"/>
    <col min="11529" max="11529" width="10.28515625" style="26" customWidth="1"/>
    <col min="11530" max="11530" width="11.7109375" style="26" customWidth="1"/>
    <col min="11531" max="11531" width="11.7109375" style="26" bestFit="1" customWidth="1"/>
    <col min="11532" max="11773" width="9.140625" style="26"/>
    <col min="11774" max="11774" width="17.7109375" style="26" customWidth="1"/>
    <col min="11775" max="11775" width="12.5703125" style="26" customWidth="1"/>
    <col min="11776" max="11777" width="13.5703125" style="26" customWidth="1"/>
    <col min="11778" max="11778" width="12.7109375" style="26" customWidth="1"/>
    <col min="11779" max="11779" width="12.85546875" style="26" customWidth="1"/>
    <col min="11780" max="11780" width="12.5703125" style="26" customWidth="1"/>
    <col min="11781" max="11781" width="9.85546875" style="26" customWidth="1"/>
    <col min="11782" max="11782" width="11.42578125" style="26" customWidth="1"/>
    <col min="11783" max="11783" width="12" style="26" customWidth="1"/>
    <col min="11784" max="11784" width="12.7109375" style="26" customWidth="1"/>
    <col min="11785" max="11785" width="10.28515625" style="26" customWidth="1"/>
    <col min="11786" max="11786" width="11.7109375" style="26" customWidth="1"/>
    <col min="11787" max="11787" width="11.7109375" style="26" bestFit="1" customWidth="1"/>
    <col min="11788" max="12029" width="9.140625" style="26"/>
    <col min="12030" max="12030" width="17.7109375" style="26" customWidth="1"/>
    <col min="12031" max="12031" width="12.5703125" style="26" customWidth="1"/>
    <col min="12032" max="12033" width="13.5703125" style="26" customWidth="1"/>
    <col min="12034" max="12034" width="12.7109375" style="26" customWidth="1"/>
    <col min="12035" max="12035" width="12.85546875" style="26" customWidth="1"/>
    <col min="12036" max="12036" width="12.5703125" style="26" customWidth="1"/>
    <col min="12037" max="12037" width="9.85546875" style="26" customWidth="1"/>
    <col min="12038" max="12038" width="11.42578125" style="26" customWidth="1"/>
    <col min="12039" max="12039" width="12" style="26" customWidth="1"/>
    <col min="12040" max="12040" width="12.7109375" style="26" customWidth="1"/>
    <col min="12041" max="12041" width="10.28515625" style="26" customWidth="1"/>
    <col min="12042" max="12042" width="11.7109375" style="26" customWidth="1"/>
    <col min="12043" max="12043" width="11.7109375" style="26" bestFit="1" customWidth="1"/>
    <col min="12044" max="12285" width="9.140625" style="26"/>
    <col min="12286" max="12286" width="17.7109375" style="26" customWidth="1"/>
    <col min="12287" max="12287" width="12.5703125" style="26" customWidth="1"/>
    <col min="12288" max="12289" width="13.5703125" style="26" customWidth="1"/>
    <col min="12290" max="12290" width="12.7109375" style="26" customWidth="1"/>
    <col min="12291" max="12291" width="12.85546875" style="26" customWidth="1"/>
    <col min="12292" max="12292" width="12.5703125" style="26" customWidth="1"/>
    <col min="12293" max="12293" width="9.85546875" style="26" customWidth="1"/>
    <col min="12294" max="12294" width="11.42578125" style="26" customWidth="1"/>
    <col min="12295" max="12295" width="12" style="26" customWidth="1"/>
    <col min="12296" max="12296" width="12.7109375" style="26" customWidth="1"/>
    <col min="12297" max="12297" width="10.28515625" style="26" customWidth="1"/>
    <col min="12298" max="12298" width="11.7109375" style="26" customWidth="1"/>
    <col min="12299" max="12299" width="11.7109375" style="26" bestFit="1" customWidth="1"/>
    <col min="12300" max="12541" width="9.140625" style="26"/>
    <col min="12542" max="12542" width="17.7109375" style="26" customWidth="1"/>
    <col min="12543" max="12543" width="12.5703125" style="26" customWidth="1"/>
    <col min="12544" max="12545" width="13.5703125" style="26" customWidth="1"/>
    <col min="12546" max="12546" width="12.7109375" style="26" customWidth="1"/>
    <col min="12547" max="12547" width="12.85546875" style="26" customWidth="1"/>
    <col min="12548" max="12548" width="12.5703125" style="26" customWidth="1"/>
    <col min="12549" max="12549" width="9.85546875" style="26" customWidth="1"/>
    <col min="12550" max="12550" width="11.42578125" style="26" customWidth="1"/>
    <col min="12551" max="12551" width="12" style="26" customWidth="1"/>
    <col min="12552" max="12552" width="12.7109375" style="26" customWidth="1"/>
    <col min="12553" max="12553" width="10.28515625" style="26" customWidth="1"/>
    <col min="12554" max="12554" width="11.7109375" style="26" customWidth="1"/>
    <col min="12555" max="12555" width="11.7109375" style="26" bestFit="1" customWidth="1"/>
    <col min="12556" max="12797" width="9.140625" style="26"/>
    <col min="12798" max="12798" width="17.7109375" style="26" customWidth="1"/>
    <col min="12799" max="12799" width="12.5703125" style="26" customWidth="1"/>
    <col min="12800" max="12801" width="13.5703125" style="26" customWidth="1"/>
    <col min="12802" max="12802" width="12.7109375" style="26" customWidth="1"/>
    <col min="12803" max="12803" width="12.85546875" style="26" customWidth="1"/>
    <col min="12804" max="12804" width="12.5703125" style="26" customWidth="1"/>
    <col min="12805" max="12805" width="9.85546875" style="26" customWidth="1"/>
    <col min="12806" max="12806" width="11.42578125" style="26" customWidth="1"/>
    <col min="12807" max="12807" width="12" style="26" customWidth="1"/>
    <col min="12808" max="12808" width="12.7109375" style="26" customWidth="1"/>
    <col min="12809" max="12809" width="10.28515625" style="26" customWidth="1"/>
    <col min="12810" max="12810" width="11.7109375" style="26" customWidth="1"/>
    <col min="12811" max="12811" width="11.7109375" style="26" bestFit="1" customWidth="1"/>
    <col min="12812" max="13053" width="9.140625" style="26"/>
    <col min="13054" max="13054" width="17.7109375" style="26" customWidth="1"/>
    <col min="13055" max="13055" width="12.5703125" style="26" customWidth="1"/>
    <col min="13056" max="13057" width="13.5703125" style="26" customWidth="1"/>
    <col min="13058" max="13058" width="12.7109375" style="26" customWidth="1"/>
    <col min="13059" max="13059" width="12.85546875" style="26" customWidth="1"/>
    <col min="13060" max="13060" width="12.5703125" style="26" customWidth="1"/>
    <col min="13061" max="13061" width="9.85546875" style="26" customWidth="1"/>
    <col min="13062" max="13062" width="11.42578125" style="26" customWidth="1"/>
    <col min="13063" max="13063" width="12" style="26" customWidth="1"/>
    <col min="13064" max="13064" width="12.7109375" style="26" customWidth="1"/>
    <col min="13065" max="13065" width="10.28515625" style="26" customWidth="1"/>
    <col min="13066" max="13066" width="11.7109375" style="26" customWidth="1"/>
    <col min="13067" max="13067" width="11.7109375" style="26" bestFit="1" customWidth="1"/>
    <col min="13068" max="13309" width="9.140625" style="26"/>
    <col min="13310" max="13310" width="17.7109375" style="26" customWidth="1"/>
    <col min="13311" max="13311" width="12.5703125" style="26" customWidth="1"/>
    <col min="13312" max="13313" width="13.5703125" style="26" customWidth="1"/>
    <col min="13314" max="13314" width="12.7109375" style="26" customWidth="1"/>
    <col min="13315" max="13315" width="12.85546875" style="26" customWidth="1"/>
    <col min="13316" max="13316" width="12.5703125" style="26" customWidth="1"/>
    <col min="13317" max="13317" width="9.85546875" style="26" customWidth="1"/>
    <col min="13318" max="13318" width="11.42578125" style="26" customWidth="1"/>
    <col min="13319" max="13319" width="12" style="26" customWidth="1"/>
    <col min="13320" max="13320" width="12.7109375" style="26" customWidth="1"/>
    <col min="13321" max="13321" width="10.28515625" style="26" customWidth="1"/>
    <col min="13322" max="13322" width="11.7109375" style="26" customWidth="1"/>
    <col min="13323" max="13323" width="11.7109375" style="26" bestFit="1" customWidth="1"/>
    <col min="13324" max="13565" width="9.140625" style="26"/>
    <col min="13566" max="13566" width="17.7109375" style="26" customWidth="1"/>
    <col min="13567" max="13567" width="12.5703125" style="26" customWidth="1"/>
    <col min="13568" max="13569" width="13.5703125" style="26" customWidth="1"/>
    <col min="13570" max="13570" width="12.7109375" style="26" customWidth="1"/>
    <col min="13571" max="13571" width="12.85546875" style="26" customWidth="1"/>
    <col min="13572" max="13572" width="12.5703125" style="26" customWidth="1"/>
    <col min="13573" max="13573" width="9.85546875" style="26" customWidth="1"/>
    <col min="13574" max="13574" width="11.42578125" style="26" customWidth="1"/>
    <col min="13575" max="13575" width="12" style="26" customWidth="1"/>
    <col min="13576" max="13576" width="12.7109375" style="26" customWidth="1"/>
    <col min="13577" max="13577" width="10.28515625" style="26" customWidth="1"/>
    <col min="13578" max="13578" width="11.7109375" style="26" customWidth="1"/>
    <col min="13579" max="13579" width="11.7109375" style="26" bestFit="1" customWidth="1"/>
    <col min="13580" max="13821" width="9.140625" style="26"/>
    <col min="13822" max="13822" width="17.7109375" style="26" customWidth="1"/>
    <col min="13823" max="13823" width="12.5703125" style="26" customWidth="1"/>
    <col min="13824" max="13825" width="13.5703125" style="26" customWidth="1"/>
    <col min="13826" max="13826" width="12.7109375" style="26" customWidth="1"/>
    <col min="13827" max="13827" width="12.85546875" style="26" customWidth="1"/>
    <col min="13828" max="13828" width="12.5703125" style="26" customWidth="1"/>
    <col min="13829" max="13829" width="9.85546875" style="26" customWidth="1"/>
    <col min="13830" max="13830" width="11.42578125" style="26" customWidth="1"/>
    <col min="13831" max="13831" width="12" style="26" customWidth="1"/>
    <col min="13832" max="13832" width="12.7109375" style="26" customWidth="1"/>
    <col min="13833" max="13833" width="10.28515625" style="26" customWidth="1"/>
    <col min="13834" max="13834" width="11.7109375" style="26" customWidth="1"/>
    <col min="13835" max="13835" width="11.7109375" style="26" bestFit="1" customWidth="1"/>
    <col min="13836" max="14077" width="9.140625" style="26"/>
    <col min="14078" max="14078" width="17.7109375" style="26" customWidth="1"/>
    <col min="14079" max="14079" width="12.5703125" style="26" customWidth="1"/>
    <col min="14080" max="14081" width="13.5703125" style="26" customWidth="1"/>
    <col min="14082" max="14082" width="12.7109375" style="26" customWidth="1"/>
    <col min="14083" max="14083" width="12.85546875" style="26" customWidth="1"/>
    <col min="14084" max="14084" width="12.5703125" style="26" customWidth="1"/>
    <col min="14085" max="14085" width="9.85546875" style="26" customWidth="1"/>
    <col min="14086" max="14086" width="11.42578125" style="26" customWidth="1"/>
    <col min="14087" max="14087" width="12" style="26" customWidth="1"/>
    <col min="14088" max="14088" width="12.7109375" style="26" customWidth="1"/>
    <col min="14089" max="14089" width="10.28515625" style="26" customWidth="1"/>
    <col min="14090" max="14090" width="11.7109375" style="26" customWidth="1"/>
    <col min="14091" max="14091" width="11.7109375" style="26" bestFit="1" customWidth="1"/>
    <col min="14092" max="14333" width="9.140625" style="26"/>
    <col min="14334" max="14334" width="17.7109375" style="26" customWidth="1"/>
    <col min="14335" max="14335" width="12.5703125" style="26" customWidth="1"/>
    <col min="14336" max="14337" width="13.5703125" style="26" customWidth="1"/>
    <col min="14338" max="14338" width="12.7109375" style="26" customWidth="1"/>
    <col min="14339" max="14339" width="12.85546875" style="26" customWidth="1"/>
    <col min="14340" max="14340" width="12.5703125" style="26" customWidth="1"/>
    <col min="14341" max="14341" width="9.85546875" style="26" customWidth="1"/>
    <col min="14342" max="14342" width="11.42578125" style="26" customWidth="1"/>
    <col min="14343" max="14343" width="12" style="26" customWidth="1"/>
    <col min="14344" max="14344" width="12.7109375" style="26" customWidth="1"/>
    <col min="14345" max="14345" width="10.28515625" style="26" customWidth="1"/>
    <col min="14346" max="14346" width="11.7109375" style="26" customWidth="1"/>
    <col min="14347" max="14347" width="11.7109375" style="26" bestFit="1" customWidth="1"/>
    <col min="14348" max="14589" width="9.140625" style="26"/>
    <col min="14590" max="14590" width="17.7109375" style="26" customWidth="1"/>
    <col min="14591" max="14591" width="12.5703125" style="26" customWidth="1"/>
    <col min="14592" max="14593" width="13.5703125" style="26" customWidth="1"/>
    <col min="14594" max="14594" width="12.7109375" style="26" customWidth="1"/>
    <col min="14595" max="14595" width="12.85546875" style="26" customWidth="1"/>
    <col min="14596" max="14596" width="12.5703125" style="26" customWidth="1"/>
    <col min="14597" max="14597" width="9.85546875" style="26" customWidth="1"/>
    <col min="14598" max="14598" width="11.42578125" style="26" customWidth="1"/>
    <col min="14599" max="14599" width="12" style="26" customWidth="1"/>
    <col min="14600" max="14600" width="12.7109375" style="26" customWidth="1"/>
    <col min="14601" max="14601" width="10.28515625" style="26" customWidth="1"/>
    <col min="14602" max="14602" width="11.7109375" style="26" customWidth="1"/>
    <col min="14603" max="14603" width="11.7109375" style="26" bestFit="1" customWidth="1"/>
    <col min="14604" max="14845" width="9.140625" style="26"/>
    <col min="14846" max="14846" width="17.7109375" style="26" customWidth="1"/>
    <col min="14847" max="14847" width="12.5703125" style="26" customWidth="1"/>
    <col min="14848" max="14849" width="13.5703125" style="26" customWidth="1"/>
    <col min="14850" max="14850" width="12.7109375" style="26" customWidth="1"/>
    <col min="14851" max="14851" width="12.85546875" style="26" customWidth="1"/>
    <col min="14852" max="14852" width="12.5703125" style="26" customWidth="1"/>
    <col min="14853" max="14853" width="9.85546875" style="26" customWidth="1"/>
    <col min="14854" max="14854" width="11.42578125" style="26" customWidth="1"/>
    <col min="14855" max="14855" width="12" style="26" customWidth="1"/>
    <col min="14856" max="14856" width="12.7109375" style="26" customWidth="1"/>
    <col min="14857" max="14857" width="10.28515625" style="26" customWidth="1"/>
    <col min="14858" max="14858" width="11.7109375" style="26" customWidth="1"/>
    <col min="14859" max="14859" width="11.7109375" style="26" bestFit="1" customWidth="1"/>
    <col min="14860" max="15101" width="9.140625" style="26"/>
    <col min="15102" max="15102" width="17.7109375" style="26" customWidth="1"/>
    <col min="15103" max="15103" width="12.5703125" style="26" customWidth="1"/>
    <col min="15104" max="15105" width="13.5703125" style="26" customWidth="1"/>
    <col min="15106" max="15106" width="12.7109375" style="26" customWidth="1"/>
    <col min="15107" max="15107" width="12.85546875" style="26" customWidth="1"/>
    <col min="15108" max="15108" width="12.5703125" style="26" customWidth="1"/>
    <col min="15109" max="15109" width="9.85546875" style="26" customWidth="1"/>
    <col min="15110" max="15110" width="11.42578125" style="26" customWidth="1"/>
    <col min="15111" max="15111" width="12" style="26" customWidth="1"/>
    <col min="15112" max="15112" width="12.7109375" style="26" customWidth="1"/>
    <col min="15113" max="15113" width="10.28515625" style="26" customWidth="1"/>
    <col min="15114" max="15114" width="11.7109375" style="26" customWidth="1"/>
    <col min="15115" max="15115" width="11.7109375" style="26" bestFit="1" customWidth="1"/>
    <col min="15116" max="15357" width="9.140625" style="26"/>
    <col min="15358" max="15358" width="17.7109375" style="26" customWidth="1"/>
    <col min="15359" max="15359" width="12.5703125" style="26" customWidth="1"/>
    <col min="15360" max="15361" width="13.5703125" style="26" customWidth="1"/>
    <col min="15362" max="15362" width="12.7109375" style="26" customWidth="1"/>
    <col min="15363" max="15363" width="12.85546875" style="26" customWidth="1"/>
    <col min="15364" max="15364" width="12.5703125" style="26" customWidth="1"/>
    <col min="15365" max="15365" width="9.85546875" style="26" customWidth="1"/>
    <col min="15366" max="15366" width="11.42578125" style="26" customWidth="1"/>
    <col min="15367" max="15367" width="12" style="26" customWidth="1"/>
    <col min="15368" max="15368" width="12.7109375" style="26" customWidth="1"/>
    <col min="15369" max="15369" width="10.28515625" style="26" customWidth="1"/>
    <col min="15370" max="15370" width="11.7109375" style="26" customWidth="1"/>
    <col min="15371" max="15371" width="11.7109375" style="26" bestFit="1" customWidth="1"/>
    <col min="15372" max="15613" width="9.140625" style="26"/>
    <col min="15614" max="15614" width="17.7109375" style="26" customWidth="1"/>
    <col min="15615" max="15615" width="12.5703125" style="26" customWidth="1"/>
    <col min="15616" max="15617" width="13.5703125" style="26" customWidth="1"/>
    <col min="15618" max="15618" width="12.7109375" style="26" customWidth="1"/>
    <col min="15619" max="15619" width="12.85546875" style="26" customWidth="1"/>
    <col min="15620" max="15620" width="12.5703125" style="26" customWidth="1"/>
    <col min="15621" max="15621" width="9.85546875" style="26" customWidth="1"/>
    <col min="15622" max="15622" width="11.42578125" style="26" customWidth="1"/>
    <col min="15623" max="15623" width="12" style="26" customWidth="1"/>
    <col min="15624" max="15624" width="12.7109375" style="26" customWidth="1"/>
    <col min="15625" max="15625" width="10.28515625" style="26" customWidth="1"/>
    <col min="15626" max="15626" width="11.7109375" style="26" customWidth="1"/>
    <col min="15627" max="15627" width="11.7109375" style="26" bestFit="1" customWidth="1"/>
    <col min="15628" max="15869" width="9.140625" style="26"/>
    <col min="15870" max="15870" width="17.7109375" style="26" customWidth="1"/>
    <col min="15871" max="15871" width="12.5703125" style="26" customWidth="1"/>
    <col min="15872" max="15873" width="13.5703125" style="26" customWidth="1"/>
    <col min="15874" max="15874" width="12.7109375" style="26" customWidth="1"/>
    <col min="15875" max="15875" width="12.85546875" style="26" customWidth="1"/>
    <col min="15876" max="15876" width="12.5703125" style="26" customWidth="1"/>
    <col min="15877" max="15877" width="9.85546875" style="26" customWidth="1"/>
    <col min="15878" max="15878" width="11.42578125" style="26" customWidth="1"/>
    <col min="15879" max="15879" width="12" style="26" customWidth="1"/>
    <col min="15880" max="15880" width="12.7109375" style="26" customWidth="1"/>
    <col min="15881" max="15881" width="10.28515625" style="26" customWidth="1"/>
    <col min="15882" max="15882" width="11.7109375" style="26" customWidth="1"/>
    <col min="15883" max="15883" width="11.7109375" style="26" bestFit="1" customWidth="1"/>
    <col min="15884" max="16125" width="9.140625" style="26"/>
    <col min="16126" max="16126" width="17.7109375" style="26" customWidth="1"/>
    <col min="16127" max="16127" width="12.5703125" style="26" customWidth="1"/>
    <col min="16128" max="16129" width="13.5703125" style="26" customWidth="1"/>
    <col min="16130" max="16130" width="12.7109375" style="26" customWidth="1"/>
    <col min="16131" max="16131" width="12.85546875" style="26" customWidth="1"/>
    <col min="16132" max="16132" width="12.5703125" style="26" customWidth="1"/>
    <col min="16133" max="16133" width="9.85546875" style="26" customWidth="1"/>
    <col min="16134" max="16134" width="11.42578125" style="26" customWidth="1"/>
    <col min="16135" max="16135" width="12" style="26" customWidth="1"/>
    <col min="16136" max="16136" width="12.7109375" style="26" customWidth="1"/>
    <col min="16137" max="16137" width="10.28515625" style="26" customWidth="1"/>
    <col min="16138" max="16138" width="11.7109375" style="26" customWidth="1"/>
    <col min="16139" max="16139" width="11.7109375" style="26" bestFit="1" customWidth="1"/>
    <col min="16140" max="16384" width="9.140625" style="26"/>
  </cols>
  <sheetData>
    <row r="1" spans="1:11" s="12" customFormat="1" ht="16.5" x14ac:dyDescent="0.2">
      <c r="A1" s="98" t="s">
        <v>97</v>
      </c>
      <c r="B1" s="98"/>
      <c r="C1" s="98"/>
      <c r="D1" s="98"/>
      <c r="E1" s="98"/>
      <c r="F1" s="98"/>
      <c r="G1" s="98"/>
      <c r="H1" s="98"/>
      <c r="I1" s="98"/>
      <c r="J1" s="98"/>
    </row>
    <row r="2" spans="1:11" s="13" customFormat="1" ht="15.75" x14ac:dyDescent="0.2">
      <c r="A2" s="113" t="s">
        <v>98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1" s="18" customFormat="1" ht="14.25" x14ac:dyDescent="0.2">
      <c r="A3" s="14" t="s">
        <v>18</v>
      </c>
      <c r="B3" s="15"/>
      <c r="C3" s="16"/>
      <c r="D3" s="16"/>
      <c r="E3" s="16"/>
      <c r="F3" s="16"/>
      <c r="G3" s="16"/>
      <c r="H3" s="17"/>
      <c r="I3" s="17"/>
      <c r="J3" s="17"/>
    </row>
    <row r="4" spans="1:11" s="18" customFormat="1" ht="14.25" x14ac:dyDescent="0.2">
      <c r="A4" s="14"/>
      <c r="B4" s="15"/>
      <c r="C4" s="16"/>
      <c r="D4" s="16"/>
      <c r="E4" s="16"/>
      <c r="F4" s="16"/>
      <c r="G4" s="16"/>
      <c r="H4" s="17"/>
      <c r="I4" s="17"/>
      <c r="J4" s="17" t="s">
        <v>14</v>
      </c>
    </row>
    <row r="5" spans="1:11" s="18" customFormat="1" x14ac:dyDescent="0.2">
      <c r="A5" s="114" t="s">
        <v>13</v>
      </c>
      <c r="B5" s="115"/>
      <c r="C5" s="119" t="s">
        <v>66</v>
      </c>
      <c r="D5" s="120"/>
      <c r="E5" s="120"/>
      <c r="F5" s="120"/>
      <c r="G5" s="120"/>
      <c r="H5" s="120"/>
      <c r="I5" s="120"/>
      <c r="J5" s="121"/>
    </row>
    <row r="6" spans="1:11" s="18" customFormat="1" x14ac:dyDescent="0.2">
      <c r="A6" s="115"/>
      <c r="B6" s="115"/>
      <c r="C6" s="105" t="s">
        <v>19</v>
      </c>
      <c r="D6" s="116" t="s">
        <v>55</v>
      </c>
      <c r="E6" s="117"/>
      <c r="F6" s="117"/>
      <c r="G6" s="118"/>
      <c r="H6" s="122" t="s">
        <v>56</v>
      </c>
      <c r="I6" s="123"/>
      <c r="J6" s="124"/>
    </row>
    <row r="7" spans="1:11" s="18" customFormat="1" ht="15.75" customHeight="1" x14ac:dyDescent="0.2">
      <c r="A7" s="115"/>
      <c r="B7" s="115"/>
      <c r="C7" s="105"/>
      <c r="D7" s="19">
        <v>12</v>
      </c>
      <c r="E7" s="19">
        <v>13</v>
      </c>
      <c r="F7" s="19">
        <v>14</v>
      </c>
      <c r="G7" s="19">
        <v>15</v>
      </c>
      <c r="H7" s="19">
        <v>12</v>
      </c>
      <c r="I7" s="19">
        <v>13</v>
      </c>
      <c r="J7" s="19">
        <v>14</v>
      </c>
    </row>
    <row r="8" spans="1:11" s="17" customFormat="1" x14ac:dyDescent="0.2">
      <c r="A8" s="125" t="s">
        <v>76</v>
      </c>
      <c r="B8" s="126"/>
      <c r="C8" s="20">
        <f>SUM(D8:J8)</f>
        <v>249773982</v>
      </c>
      <c r="D8" s="20">
        <v>0</v>
      </c>
      <c r="E8" s="20">
        <v>6773982</v>
      </c>
      <c r="F8" s="20">
        <v>181000000</v>
      </c>
      <c r="G8" s="20">
        <v>0</v>
      </c>
      <c r="H8" s="20">
        <v>0</v>
      </c>
      <c r="I8" s="20">
        <v>0</v>
      </c>
      <c r="J8" s="20">
        <v>62000000</v>
      </c>
    </row>
    <row r="9" spans="1:11" s="17" customFormat="1" x14ac:dyDescent="0.2">
      <c r="A9" s="103" t="s">
        <v>23</v>
      </c>
      <c r="B9" s="104"/>
      <c r="C9" s="20">
        <f>SUM(D9:J9)</f>
        <v>14735400000</v>
      </c>
      <c r="D9" s="20">
        <v>3313400000</v>
      </c>
      <c r="E9" s="20">
        <v>7417000000</v>
      </c>
      <c r="F9" s="20">
        <v>156000000</v>
      </c>
      <c r="G9" s="20">
        <v>0</v>
      </c>
      <c r="H9" s="21">
        <v>1964000000</v>
      </c>
      <c r="I9" s="21">
        <v>1836000000</v>
      </c>
      <c r="J9" s="21">
        <v>49000000</v>
      </c>
      <c r="K9" s="16"/>
    </row>
    <row r="10" spans="1:11" s="17" customFormat="1" x14ac:dyDescent="0.2">
      <c r="A10" s="103" t="s">
        <v>2</v>
      </c>
      <c r="B10" s="104"/>
      <c r="C10" s="20">
        <f>SUM(D10:J10)</f>
        <v>-1180000000</v>
      </c>
      <c r="D10" s="20">
        <v>-205000000</v>
      </c>
      <c r="E10" s="20">
        <v>-59000000</v>
      </c>
      <c r="F10" s="20">
        <v>-181000000</v>
      </c>
      <c r="G10" s="20">
        <v>0</v>
      </c>
      <c r="H10" s="21">
        <v>-637000000</v>
      </c>
      <c r="I10" s="21">
        <v>-36000000</v>
      </c>
      <c r="J10" s="21">
        <v>-62000000</v>
      </c>
    </row>
    <row r="11" spans="1:11" s="65" customFormat="1" ht="27.75" customHeight="1" x14ac:dyDescent="0.2">
      <c r="A11" s="109" t="s">
        <v>80</v>
      </c>
      <c r="B11" s="110"/>
      <c r="C11" s="63">
        <f>SUM(D11:J11)</f>
        <v>-916000000</v>
      </c>
      <c r="D11" s="63">
        <v>-205000000</v>
      </c>
      <c r="E11" s="63">
        <v>-59000000</v>
      </c>
      <c r="F11" s="63">
        <v>0</v>
      </c>
      <c r="G11" s="63">
        <v>0</v>
      </c>
      <c r="H11" s="64">
        <v>-637000000</v>
      </c>
      <c r="I11" s="64">
        <v>-15000000</v>
      </c>
      <c r="J11" s="64">
        <v>0</v>
      </c>
    </row>
    <row r="12" spans="1:11" s="17" customFormat="1" x14ac:dyDescent="0.2">
      <c r="A12" s="103" t="s">
        <v>0</v>
      </c>
      <c r="B12" s="104"/>
      <c r="C12" s="20">
        <f t="shared" ref="C12:C18" si="0">SUM(D12:J12)</f>
        <v>823531000</v>
      </c>
      <c r="D12" s="20">
        <v>0</v>
      </c>
      <c r="E12" s="20">
        <v>673531000</v>
      </c>
      <c r="F12" s="20">
        <v>0</v>
      </c>
      <c r="G12" s="20">
        <v>100000000</v>
      </c>
      <c r="H12" s="21">
        <v>50000000</v>
      </c>
      <c r="I12" s="21">
        <v>0</v>
      </c>
      <c r="J12" s="21">
        <v>0</v>
      </c>
    </row>
    <row r="13" spans="1:11" s="17" customFormat="1" x14ac:dyDescent="0.2">
      <c r="A13" s="103" t="s">
        <v>3</v>
      </c>
      <c r="B13" s="104"/>
      <c r="C13" s="20">
        <f>SUM(D13:J13)</f>
        <v>14628704982</v>
      </c>
      <c r="D13" s="20">
        <f>D8+D9+D10+D12</f>
        <v>3108400000</v>
      </c>
      <c r="E13" s="20">
        <f t="shared" ref="E13:J13" si="1">E8+E9+E10+E12</f>
        <v>8038304982</v>
      </c>
      <c r="F13" s="20">
        <f t="shared" si="1"/>
        <v>156000000</v>
      </c>
      <c r="G13" s="20">
        <f t="shared" si="1"/>
        <v>100000000</v>
      </c>
      <c r="H13" s="20">
        <f t="shared" si="1"/>
        <v>1377000000</v>
      </c>
      <c r="I13" s="20">
        <f t="shared" si="1"/>
        <v>1800000000</v>
      </c>
      <c r="J13" s="20">
        <f t="shared" si="1"/>
        <v>49000000</v>
      </c>
    </row>
    <row r="14" spans="1:11" s="17" customFormat="1" x14ac:dyDescent="0.2">
      <c r="A14" s="101" t="s">
        <v>77</v>
      </c>
      <c r="B14" s="102"/>
      <c r="C14" s="20">
        <f t="shared" si="0"/>
        <v>12970836915</v>
      </c>
      <c r="D14" s="20">
        <v>2660885831</v>
      </c>
      <c r="E14" s="20">
        <v>8035409666</v>
      </c>
      <c r="F14" s="20">
        <v>0</v>
      </c>
      <c r="G14" s="20">
        <v>84912792</v>
      </c>
      <c r="H14" s="21">
        <v>389628626</v>
      </c>
      <c r="I14" s="21">
        <v>1800000000</v>
      </c>
      <c r="J14" s="21">
        <v>0</v>
      </c>
    </row>
    <row r="15" spans="1:11" s="17" customFormat="1" x14ac:dyDescent="0.2">
      <c r="A15" s="103" t="s">
        <v>78</v>
      </c>
      <c r="B15" s="104"/>
      <c r="C15" s="20">
        <f t="shared" si="0"/>
        <v>12970836915</v>
      </c>
      <c r="D15" s="20">
        <f>D14</f>
        <v>2660885831</v>
      </c>
      <c r="E15" s="20">
        <f t="shared" ref="E15:J15" si="2">E14</f>
        <v>8035409666</v>
      </c>
      <c r="F15" s="20">
        <f t="shared" si="2"/>
        <v>0</v>
      </c>
      <c r="G15" s="20">
        <f t="shared" si="2"/>
        <v>84912792</v>
      </c>
      <c r="H15" s="20">
        <f t="shared" si="2"/>
        <v>389628626</v>
      </c>
      <c r="I15" s="20">
        <f t="shared" si="2"/>
        <v>1800000000</v>
      </c>
      <c r="J15" s="20">
        <f t="shared" si="2"/>
        <v>0</v>
      </c>
    </row>
    <row r="16" spans="1:11" s="17" customFormat="1" x14ac:dyDescent="0.2">
      <c r="A16" s="103" t="s">
        <v>79</v>
      </c>
      <c r="B16" s="104"/>
      <c r="C16" s="20">
        <f t="shared" si="0"/>
        <v>1657868067</v>
      </c>
      <c r="D16" s="20">
        <f>D13-D15</f>
        <v>447514169</v>
      </c>
      <c r="E16" s="20">
        <f t="shared" ref="E16:J16" si="3">E13-E15</f>
        <v>2895316</v>
      </c>
      <c r="F16" s="20">
        <f t="shared" si="3"/>
        <v>156000000</v>
      </c>
      <c r="G16" s="20">
        <f t="shared" si="3"/>
        <v>15087208</v>
      </c>
      <c r="H16" s="20">
        <f t="shared" si="3"/>
        <v>987371374</v>
      </c>
      <c r="I16" s="20">
        <f t="shared" si="3"/>
        <v>0</v>
      </c>
      <c r="J16" s="20">
        <f t="shared" si="3"/>
        <v>49000000</v>
      </c>
    </row>
    <row r="17" spans="1:10" s="17" customFormat="1" x14ac:dyDescent="0.2">
      <c r="A17" s="103" t="s">
        <v>67</v>
      </c>
      <c r="B17" s="104"/>
      <c r="C17" s="20">
        <f t="shared" si="0"/>
        <v>222982524</v>
      </c>
      <c r="D17" s="20">
        <v>0</v>
      </c>
      <c r="E17" s="20">
        <f>E16</f>
        <v>2895316</v>
      </c>
      <c r="F17" s="20">
        <f>F16</f>
        <v>156000000</v>
      </c>
      <c r="G17" s="20">
        <f>G16</f>
        <v>15087208</v>
      </c>
      <c r="H17" s="21">
        <v>0</v>
      </c>
      <c r="I17" s="21">
        <v>0</v>
      </c>
      <c r="J17" s="21">
        <f>J16</f>
        <v>49000000</v>
      </c>
    </row>
    <row r="18" spans="1:10" s="17" customFormat="1" x14ac:dyDescent="0.2">
      <c r="A18" s="106" t="s">
        <v>68</v>
      </c>
      <c r="B18" s="107"/>
      <c r="C18" s="22">
        <f t="shared" si="0"/>
        <v>1434885543</v>
      </c>
      <c r="D18" s="23">
        <f>D16</f>
        <v>447514169</v>
      </c>
      <c r="E18" s="23">
        <v>0</v>
      </c>
      <c r="F18" s="23">
        <v>0</v>
      </c>
      <c r="G18" s="23">
        <v>0</v>
      </c>
      <c r="H18" s="23">
        <f>H16</f>
        <v>987371374</v>
      </c>
      <c r="I18" s="23">
        <v>0</v>
      </c>
      <c r="J18" s="23">
        <v>0</v>
      </c>
    </row>
    <row r="19" spans="1:10" x14ac:dyDescent="0.2">
      <c r="C19" s="25"/>
    </row>
    <row r="20" spans="1:10" ht="14.25" x14ac:dyDescent="0.2">
      <c r="A20" s="108" t="s">
        <v>20</v>
      </c>
      <c r="B20" s="108"/>
      <c r="C20" s="27"/>
      <c r="D20" s="27"/>
      <c r="E20" s="27"/>
      <c r="F20" s="27"/>
      <c r="G20" s="27"/>
    </row>
    <row r="21" spans="1:10" x14ac:dyDescent="0.2">
      <c r="A21" s="105" t="s">
        <v>21</v>
      </c>
      <c r="B21" s="105"/>
      <c r="C21" s="105" t="s">
        <v>19</v>
      </c>
      <c r="D21" s="111" t="s">
        <v>55</v>
      </c>
      <c r="E21" s="111"/>
      <c r="F21" s="111"/>
      <c r="G21" s="111"/>
      <c r="H21" s="112" t="s">
        <v>56</v>
      </c>
      <c r="I21" s="112"/>
      <c r="J21" s="112"/>
    </row>
    <row r="22" spans="1:10" ht="15" customHeight="1" x14ac:dyDescent="0.2">
      <c r="A22" s="105"/>
      <c r="B22" s="105"/>
      <c r="C22" s="105"/>
      <c r="D22" s="19">
        <v>12</v>
      </c>
      <c r="E22" s="19">
        <v>13</v>
      </c>
      <c r="F22" s="19">
        <v>14</v>
      </c>
      <c r="G22" s="19">
        <v>15</v>
      </c>
      <c r="H22" s="19">
        <v>12</v>
      </c>
      <c r="I22" s="19">
        <v>13</v>
      </c>
      <c r="J22" s="19">
        <v>14</v>
      </c>
    </row>
    <row r="23" spans="1:10" s="29" customFormat="1" ht="15" customHeight="1" x14ac:dyDescent="0.2">
      <c r="A23" s="105"/>
      <c r="B23" s="105"/>
      <c r="C23" s="28">
        <f>SUM(C24:C84)</f>
        <v>12970836915</v>
      </c>
      <c r="D23" s="28">
        <f>SUM(D24:D84)</f>
        <v>2660885831</v>
      </c>
      <c r="E23" s="28">
        <f t="shared" ref="E23:J23" si="4">SUM(E24:E84)</f>
        <v>8035409666</v>
      </c>
      <c r="F23" s="28">
        <f t="shared" si="4"/>
        <v>0</v>
      </c>
      <c r="G23" s="28">
        <f t="shared" si="4"/>
        <v>84912792</v>
      </c>
      <c r="H23" s="28">
        <f t="shared" si="4"/>
        <v>389628626</v>
      </c>
      <c r="I23" s="28">
        <f t="shared" si="4"/>
        <v>1800000000</v>
      </c>
      <c r="J23" s="28">
        <f t="shared" si="4"/>
        <v>0</v>
      </c>
    </row>
    <row r="24" spans="1:10" ht="12.75" customHeight="1" x14ac:dyDescent="0.2">
      <c r="A24" s="66" t="s">
        <v>4</v>
      </c>
      <c r="B24" s="66">
        <v>6001</v>
      </c>
      <c r="C24" s="67">
        <f>SUM(D24:J24)</f>
        <v>3948670187</v>
      </c>
      <c r="D24" s="68">
        <v>0</v>
      </c>
      <c r="E24" s="69">
        <v>3024278209</v>
      </c>
      <c r="F24" s="68">
        <v>0</v>
      </c>
      <c r="G24" s="69">
        <v>0</v>
      </c>
      <c r="H24" s="70">
        <v>0</v>
      </c>
      <c r="I24" s="70">
        <v>924391978</v>
      </c>
      <c r="J24" s="70"/>
    </row>
    <row r="25" spans="1:10" x14ac:dyDescent="0.2">
      <c r="A25" s="30"/>
      <c r="B25" s="30">
        <v>6051</v>
      </c>
      <c r="C25" s="21">
        <f t="shared" ref="C25:C33" si="5">SUM(D25:J25)</f>
        <v>366866294</v>
      </c>
      <c r="D25" s="68">
        <v>0</v>
      </c>
      <c r="E25" s="71">
        <v>321818438</v>
      </c>
      <c r="F25" s="68"/>
      <c r="G25" s="71">
        <v>0</v>
      </c>
      <c r="H25" s="68">
        <v>0</v>
      </c>
      <c r="I25" s="68">
        <v>45047856</v>
      </c>
      <c r="J25" s="68"/>
    </row>
    <row r="26" spans="1:10" x14ac:dyDescent="0.2">
      <c r="A26" s="30"/>
      <c r="B26" s="30">
        <v>6101</v>
      </c>
      <c r="C26" s="21">
        <f t="shared" si="5"/>
        <v>187864004</v>
      </c>
      <c r="D26" s="68">
        <v>0</v>
      </c>
      <c r="E26" s="68">
        <v>154258544</v>
      </c>
      <c r="F26" s="68"/>
      <c r="G26" s="68">
        <v>0</v>
      </c>
      <c r="H26" s="68">
        <v>0</v>
      </c>
      <c r="I26" s="68">
        <v>33605460</v>
      </c>
      <c r="J26" s="68"/>
    </row>
    <row r="27" spans="1:10" x14ac:dyDescent="0.2">
      <c r="A27" s="30"/>
      <c r="B27" s="30">
        <v>6105</v>
      </c>
      <c r="C27" s="21">
        <f t="shared" si="5"/>
        <v>326352058</v>
      </c>
      <c r="D27" s="68">
        <v>258782030</v>
      </c>
      <c r="E27" s="68">
        <v>13237374</v>
      </c>
      <c r="F27" s="68"/>
      <c r="G27" s="68">
        <v>11245292</v>
      </c>
      <c r="H27" s="68">
        <v>43087362</v>
      </c>
      <c r="I27" s="68">
        <v>0</v>
      </c>
      <c r="J27" s="68"/>
    </row>
    <row r="28" spans="1:10" x14ac:dyDescent="0.2">
      <c r="A28" s="30" t="s">
        <v>5</v>
      </c>
      <c r="B28" s="30">
        <v>6112</v>
      </c>
      <c r="C28" s="21">
        <f t="shared" si="5"/>
        <v>55521125</v>
      </c>
      <c r="D28" s="68">
        <v>0</v>
      </c>
      <c r="E28" s="68">
        <v>55521125</v>
      </c>
      <c r="F28" s="68"/>
      <c r="G28" s="68">
        <v>0</v>
      </c>
      <c r="H28" s="68">
        <v>0</v>
      </c>
      <c r="I28" s="68">
        <v>0</v>
      </c>
      <c r="J28" s="68"/>
    </row>
    <row r="29" spans="1:10" x14ac:dyDescent="0.2">
      <c r="A29" s="30" t="s">
        <v>6</v>
      </c>
      <c r="B29" s="30">
        <v>6113</v>
      </c>
      <c r="C29" s="21">
        <f t="shared" si="5"/>
        <v>71877600</v>
      </c>
      <c r="D29" s="68">
        <v>18237600</v>
      </c>
      <c r="E29" s="68">
        <v>44700000</v>
      </c>
      <c r="F29" s="68"/>
      <c r="G29" s="68">
        <v>0</v>
      </c>
      <c r="H29" s="68">
        <v>0</v>
      </c>
      <c r="I29" s="68">
        <v>8940000</v>
      </c>
      <c r="J29" s="68"/>
    </row>
    <row r="30" spans="1:10" x14ac:dyDescent="0.2">
      <c r="A30" s="30"/>
      <c r="B30" s="30">
        <v>6115</v>
      </c>
      <c r="C30" s="21">
        <f t="shared" si="5"/>
        <v>16922866</v>
      </c>
      <c r="D30" s="68">
        <v>0</v>
      </c>
      <c r="E30" s="68">
        <v>16922866</v>
      </c>
      <c r="F30" s="68"/>
      <c r="G30" s="68">
        <v>0</v>
      </c>
      <c r="H30" s="68">
        <v>0</v>
      </c>
      <c r="I30" s="68">
        <v>0</v>
      </c>
      <c r="J30" s="68"/>
    </row>
    <row r="31" spans="1:10" x14ac:dyDescent="0.2">
      <c r="A31" s="30"/>
      <c r="B31" s="30">
        <v>6124</v>
      </c>
      <c r="C31" s="21">
        <f t="shared" si="5"/>
        <v>883349371</v>
      </c>
      <c r="D31" s="68">
        <v>0</v>
      </c>
      <c r="E31" s="68">
        <v>883349371</v>
      </c>
      <c r="F31" s="68"/>
      <c r="G31" s="68">
        <v>0</v>
      </c>
      <c r="H31" s="68">
        <v>0</v>
      </c>
      <c r="I31" s="68">
        <v>0</v>
      </c>
      <c r="J31" s="68"/>
    </row>
    <row r="32" spans="1:10" x14ac:dyDescent="0.2">
      <c r="A32" s="30"/>
      <c r="B32" s="30">
        <v>6201</v>
      </c>
      <c r="C32" s="42">
        <f t="shared" si="5"/>
        <v>99240000</v>
      </c>
      <c r="D32" s="68">
        <v>99240000</v>
      </c>
      <c r="E32" s="68">
        <v>0</v>
      </c>
      <c r="F32" s="68"/>
      <c r="G32" s="68">
        <v>0</v>
      </c>
      <c r="H32" s="68">
        <v>0</v>
      </c>
      <c r="I32" s="68">
        <v>0</v>
      </c>
      <c r="J32" s="68"/>
    </row>
    <row r="33" spans="1:10" x14ac:dyDescent="0.2">
      <c r="A33" s="30"/>
      <c r="B33" s="30">
        <v>6202</v>
      </c>
      <c r="C33" s="42">
        <f t="shared" si="5"/>
        <v>8100000</v>
      </c>
      <c r="D33" s="68">
        <v>8100000</v>
      </c>
      <c r="E33" s="68">
        <v>0</v>
      </c>
      <c r="F33" s="68"/>
      <c r="G33" s="68">
        <v>0</v>
      </c>
      <c r="H33" s="68">
        <v>0</v>
      </c>
      <c r="I33" s="68">
        <v>0</v>
      </c>
      <c r="J33" s="68"/>
    </row>
    <row r="34" spans="1:10" x14ac:dyDescent="0.2">
      <c r="A34" s="30" t="s">
        <v>7</v>
      </c>
      <c r="B34" s="30">
        <v>6299</v>
      </c>
      <c r="C34" s="42">
        <f t="shared" ref="C34:C50" si="6">SUM(D34:J34)</f>
        <v>520979500</v>
      </c>
      <c r="D34" s="68">
        <v>0</v>
      </c>
      <c r="E34" s="68">
        <v>512899500</v>
      </c>
      <c r="F34" s="68"/>
      <c r="G34" s="68">
        <v>0</v>
      </c>
      <c r="H34" s="68">
        <v>0</v>
      </c>
      <c r="I34" s="68">
        <v>8080000</v>
      </c>
      <c r="J34" s="68"/>
    </row>
    <row r="35" spans="1:10" x14ac:dyDescent="0.2">
      <c r="A35" s="30"/>
      <c r="B35" s="30">
        <v>6301</v>
      </c>
      <c r="C35" s="42">
        <f t="shared" si="6"/>
        <v>1301233721</v>
      </c>
      <c r="D35" s="68">
        <v>0</v>
      </c>
      <c r="E35" s="68">
        <v>1012004228</v>
      </c>
      <c r="F35" s="68"/>
      <c r="G35" s="68">
        <v>0</v>
      </c>
      <c r="H35" s="68">
        <v>0</v>
      </c>
      <c r="I35" s="68">
        <v>289229493</v>
      </c>
      <c r="J35" s="68"/>
    </row>
    <row r="36" spans="1:10" x14ac:dyDescent="0.2">
      <c r="A36" s="30"/>
      <c r="B36" s="30">
        <v>6302</v>
      </c>
      <c r="C36" s="42">
        <f t="shared" si="6"/>
        <v>252060960</v>
      </c>
      <c r="D36" s="68">
        <v>0</v>
      </c>
      <c r="E36" s="68">
        <v>201020460</v>
      </c>
      <c r="F36" s="68"/>
      <c r="G36" s="68">
        <v>0</v>
      </c>
      <c r="H36" s="68">
        <v>0</v>
      </c>
      <c r="I36" s="68">
        <v>51040500</v>
      </c>
      <c r="J36" s="68"/>
    </row>
    <row r="37" spans="1:10" x14ac:dyDescent="0.2">
      <c r="A37" s="30"/>
      <c r="B37" s="30">
        <v>6303</v>
      </c>
      <c r="C37" s="42">
        <f t="shared" si="6"/>
        <v>97483888</v>
      </c>
      <c r="D37" s="68">
        <v>0</v>
      </c>
      <c r="E37" s="68">
        <v>75023318</v>
      </c>
      <c r="F37" s="68"/>
      <c r="G37" s="68">
        <v>0</v>
      </c>
      <c r="H37" s="68">
        <v>0</v>
      </c>
      <c r="I37" s="68">
        <v>22460570</v>
      </c>
      <c r="J37" s="68"/>
    </row>
    <row r="38" spans="1:10" x14ac:dyDescent="0.2">
      <c r="A38" s="30"/>
      <c r="B38" s="30">
        <v>6304</v>
      </c>
      <c r="C38" s="42">
        <f t="shared" si="6"/>
        <v>32261386</v>
      </c>
      <c r="D38" s="68">
        <v>0</v>
      </c>
      <c r="E38" s="68">
        <v>9576720</v>
      </c>
      <c r="F38" s="68"/>
      <c r="G38" s="68">
        <v>0</v>
      </c>
      <c r="H38" s="68">
        <v>0</v>
      </c>
      <c r="I38" s="68">
        <v>22684666</v>
      </c>
      <c r="J38" s="68"/>
    </row>
    <row r="39" spans="1:10" x14ac:dyDescent="0.2">
      <c r="A39" s="30"/>
      <c r="B39" s="30">
        <v>6404</v>
      </c>
      <c r="C39" s="42">
        <f t="shared" si="6"/>
        <v>663700000</v>
      </c>
      <c r="D39" s="68">
        <v>0</v>
      </c>
      <c r="E39" s="68">
        <v>663700000</v>
      </c>
      <c r="F39" s="68"/>
      <c r="G39" s="68">
        <v>0</v>
      </c>
      <c r="H39" s="68">
        <v>0</v>
      </c>
      <c r="I39" s="68">
        <v>0</v>
      </c>
      <c r="J39" s="68"/>
    </row>
    <row r="40" spans="1:10" x14ac:dyDescent="0.2">
      <c r="A40" s="30"/>
      <c r="B40" s="30">
        <v>6449</v>
      </c>
      <c r="C40" s="42">
        <f t="shared" si="6"/>
        <v>162387096</v>
      </c>
      <c r="D40" s="68">
        <v>0</v>
      </c>
      <c r="E40" s="68">
        <v>152364000</v>
      </c>
      <c r="F40" s="68"/>
      <c r="G40" s="68">
        <v>0</v>
      </c>
      <c r="H40" s="68">
        <v>6523096</v>
      </c>
      <c r="I40" s="68">
        <v>3500000</v>
      </c>
      <c r="J40" s="68"/>
    </row>
    <row r="41" spans="1:10" x14ac:dyDescent="0.2">
      <c r="A41" s="30"/>
      <c r="B41" s="30">
        <v>6501</v>
      </c>
      <c r="C41" s="42">
        <f t="shared" si="6"/>
        <v>120906145</v>
      </c>
      <c r="D41" s="68">
        <v>71490474</v>
      </c>
      <c r="E41" s="68">
        <v>33694881</v>
      </c>
      <c r="F41" s="68"/>
      <c r="G41" s="68">
        <v>0</v>
      </c>
      <c r="H41" s="68">
        <v>0</v>
      </c>
      <c r="I41" s="68">
        <v>15720790</v>
      </c>
      <c r="J41" s="68"/>
    </row>
    <row r="42" spans="1:10" x14ac:dyDescent="0.2">
      <c r="A42" s="30"/>
      <c r="B42" s="30">
        <v>6502</v>
      </c>
      <c r="C42" s="42">
        <f t="shared" si="6"/>
        <v>9435412</v>
      </c>
      <c r="D42" s="68">
        <v>8172140</v>
      </c>
      <c r="E42" s="68">
        <v>1263272</v>
      </c>
      <c r="F42" s="68"/>
      <c r="G42" s="68">
        <v>0</v>
      </c>
      <c r="H42" s="68">
        <v>0</v>
      </c>
      <c r="I42" s="68">
        <v>0</v>
      </c>
      <c r="J42" s="68"/>
    </row>
    <row r="43" spans="1:10" x14ac:dyDescent="0.2">
      <c r="A43" s="30" t="s">
        <v>57</v>
      </c>
      <c r="B43" s="30">
        <v>6503</v>
      </c>
      <c r="C43" s="42">
        <f t="shared" si="6"/>
        <v>207533410</v>
      </c>
      <c r="D43" s="68">
        <v>164144760</v>
      </c>
      <c r="E43" s="68">
        <v>43388650</v>
      </c>
      <c r="F43" s="68"/>
      <c r="G43" s="68">
        <v>0</v>
      </c>
      <c r="H43" s="68">
        <v>0</v>
      </c>
      <c r="I43" s="68">
        <v>0</v>
      </c>
      <c r="J43" s="68"/>
    </row>
    <row r="44" spans="1:10" x14ac:dyDescent="0.2">
      <c r="A44" s="30"/>
      <c r="B44" s="30">
        <v>6504</v>
      </c>
      <c r="C44" s="42">
        <f t="shared" si="6"/>
        <v>3960000</v>
      </c>
      <c r="D44" s="68">
        <v>0</v>
      </c>
      <c r="E44" s="68">
        <v>3960000</v>
      </c>
      <c r="F44" s="68"/>
      <c r="G44" s="68">
        <v>0</v>
      </c>
      <c r="H44" s="68">
        <v>0</v>
      </c>
      <c r="I44" s="68">
        <v>0</v>
      </c>
      <c r="J44" s="68"/>
    </row>
    <row r="45" spans="1:10" x14ac:dyDescent="0.2">
      <c r="A45" s="30"/>
      <c r="B45" s="30">
        <v>6551</v>
      </c>
      <c r="C45" s="42">
        <f t="shared" si="6"/>
        <v>107967000</v>
      </c>
      <c r="D45" s="68">
        <v>89685000</v>
      </c>
      <c r="E45" s="68">
        <v>0</v>
      </c>
      <c r="F45" s="68"/>
      <c r="G45" s="68">
        <v>0</v>
      </c>
      <c r="H45" s="68">
        <v>9127000</v>
      </c>
      <c r="I45" s="68">
        <v>9155000</v>
      </c>
      <c r="J45" s="68"/>
    </row>
    <row r="46" spans="1:10" x14ac:dyDescent="0.2">
      <c r="A46" s="30" t="s">
        <v>69</v>
      </c>
      <c r="B46" s="30">
        <v>6552</v>
      </c>
      <c r="C46" s="42">
        <f t="shared" si="6"/>
        <v>88080000</v>
      </c>
      <c r="D46" s="68">
        <v>62550000</v>
      </c>
      <c r="E46" s="68">
        <v>25530000</v>
      </c>
      <c r="F46" s="68"/>
      <c r="G46" s="68">
        <v>0</v>
      </c>
      <c r="H46" s="68">
        <v>0</v>
      </c>
      <c r="I46" s="68">
        <v>0</v>
      </c>
      <c r="J46" s="68"/>
    </row>
    <row r="47" spans="1:10" x14ac:dyDescent="0.2">
      <c r="A47" s="30" t="s">
        <v>8</v>
      </c>
      <c r="B47" s="30">
        <v>6599</v>
      </c>
      <c r="C47" s="42">
        <f t="shared" si="6"/>
        <v>146408220</v>
      </c>
      <c r="D47" s="68">
        <v>124470220</v>
      </c>
      <c r="E47" s="68">
        <v>2995000</v>
      </c>
      <c r="F47" s="68"/>
      <c r="G47" s="68">
        <v>6317500</v>
      </c>
      <c r="H47" s="68">
        <v>11557500</v>
      </c>
      <c r="I47" s="68">
        <v>1068000</v>
      </c>
      <c r="J47" s="68"/>
    </row>
    <row r="48" spans="1:10" x14ac:dyDescent="0.2">
      <c r="A48" s="30"/>
      <c r="B48" s="30">
        <v>6601</v>
      </c>
      <c r="C48" s="42">
        <f t="shared" si="6"/>
        <v>48508810</v>
      </c>
      <c r="D48" s="68">
        <v>32703459</v>
      </c>
      <c r="E48" s="68">
        <v>11942576</v>
      </c>
      <c r="F48" s="68"/>
      <c r="G48" s="68">
        <v>0</v>
      </c>
      <c r="H48" s="68">
        <v>0</v>
      </c>
      <c r="I48" s="68">
        <v>3862775</v>
      </c>
      <c r="J48" s="68"/>
    </row>
    <row r="49" spans="1:10" x14ac:dyDescent="0.2">
      <c r="A49" s="30"/>
      <c r="B49" s="30">
        <v>6603</v>
      </c>
      <c r="C49" s="42">
        <f t="shared" si="6"/>
        <v>67330382</v>
      </c>
      <c r="D49" s="68">
        <v>63284174</v>
      </c>
      <c r="E49" s="68">
        <v>0</v>
      </c>
      <c r="F49" s="68"/>
      <c r="G49" s="68">
        <v>0</v>
      </c>
      <c r="H49" s="68">
        <v>4046208</v>
      </c>
      <c r="I49" s="68">
        <v>0</v>
      </c>
      <c r="J49" s="68"/>
    </row>
    <row r="50" spans="1:10" x14ac:dyDescent="0.2">
      <c r="A50" s="30"/>
      <c r="B50" s="30">
        <v>6605</v>
      </c>
      <c r="C50" s="42">
        <f t="shared" si="6"/>
        <v>1516640</v>
      </c>
      <c r="D50" s="68">
        <v>0</v>
      </c>
      <c r="E50" s="68">
        <v>1516640</v>
      </c>
      <c r="F50" s="68"/>
      <c r="G50" s="68">
        <v>0</v>
      </c>
      <c r="H50" s="68">
        <v>0</v>
      </c>
      <c r="I50" s="68">
        <v>0</v>
      </c>
      <c r="J50" s="68"/>
    </row>
    <row r="51" spans="1:10" x14ac:dyDescent="0.2">
      <c r="A51" s="30" t="s">
        <v>9</v>
      </c>
      <c r="B51" s="30">
        <v>6606</v>
      </c>
      <c r="C51" s="42">
        <f>SUM(D51:J51)</f>
        <v>85780000</v>
      </c>
      <c r="D51" s="68">
        <v>1980000</v>
      </c>
      <c r="E51" s="68">
        <v>0</v>
      </c>
      <c r="F51" s="68"/>
      <c r="G51" s="68">
        <v>0</v>
      </c>
      <c r="H51" s="68">
        <v>83800000</v>
      </c>
      <c r="I51" s="68">
        <v>0</v>
      </c>
      <c r="J51" s="68"/>
    </row>
    <row r="52" spans="1:10" x14ac:dyDescent="0.2">
      <c r="A52" s="30"/>
      <c r="B52" s="30">
        <v>6618</v>
      </c>
      <c r="C52" s="42">
        <f t="shared" ref="C52:C74" si="7">SUM(D52:J52)</f>
        <v>4200000</v>
      </c>
      <c r="D52" s="68">
        <v>0</v>
      </c>
      <c r="E52" s="68">
        <v>4200000</v>
      </c>
      <c r="F52" s="68"/>
      <c r="G52" s="68">
        <v>0</v>
      </c>
      <c r="H52" s="68">
        <v>0</v>
      </c>
      <c r="I52" s="68">
        <v>0</v>
      </c>
      <c r="J52" s="68"/>
    </row>
    <row r="53" spans="1:10" x14ac:dyDescent="0.2">
      <c r="A53" s="30"/>
      <c r="B53" s="30">
        <v>6649</v>
      </c>
      <c r="C53" s="42">
        <f t="shared" si="7"/>
        <v>14194000</v>
      </c>
      <c r="D53" s="68">
        <v>0</v>
      </c>
      <c r="E53" s="68">
        <v>3850000</v>
      </c>
      <c r="F53" s="68"/>
      <c r="G53" s="68">
        <v>0</v>
      </c>
      <c r="H53" s="68">
        <v>10344000</v>
      </c>
      <c r="I53" s="68">
        <v>0</v>
      </c>
      <c r="J53" s="68"/>
    </row>
    <row r="54" spans="1:10" x14ac:dyDescent="0.2">
      <c r="A54" s="30"/>
      <c r="B54" s="30">
        <v>6655</v>
      </c>
      <c r="C54" s="42">
        <f t="shared" si="7"/>
        <v>8000000</v>
      </c>
      <c r="D54" s="68">
        <v>0</v>
      </c>
      <c r="E54" s="68">
        <v>0</v>
      </c>
      <c r="F54" s="68"/>
      <c r="G54" s="68">
        <v>0</v>
      </c>
      <c r="H54" s="68">
        <v>8000000</v>
      </c>
      <c r="I54" s="68">
        <v>0</v>
      </c>
      <c r="J54" s="68"/>
    </row>
    <row r="55" spans="1:10" x14ac:dyDescent="0.2">
      <c r="A55" s="30"/>
      <c r="B55" s="30">
        <v>6699</v>
      </c>
      <c r="C55" s="42">
        <f t="shared" si="7"/>
        <v>19940000</v>
      </c>
      <c r="D55" s="68">
        <v>0</v>
      </c>
      <c r="E55" s="68">
        <v>4810000</v>
      </c>
      <c r="F55" s="68"/>
      <c r="G55" s="68">
        <v>0</v>
      </c>
      <c r="H55" s="68">
        <v>15130000</v>
      </c>
      <c r="I55" s="68">
        <v>0</v>
      </c>
      <c r="J55" s="68"/>
    </row>
    <row r="56" spans="1:10" x14ac:dyDescent="0.2">
      <c r="A56" s="30"/>
      <c r="B56" s="30">
        <v>6701</v>
      </c>
      <c r="C56" s="42">
        <f t="shared" si="7"/>
        <v>43072000</v>
      </c>
      <c r="D56" s="68">
        <v>24266000</v>
      </c>
      <c r="E56" s="68">
        <v>0</v>
      </c>
      <c r="F56" s="68"/>
      <c r="G56" s="68">
        <v>0</v>
      </c>
      <c r="H56" s="68">
        <v>18806000</v>
      </c>
      <c r="I56" s="68">
        <v>0</v>
      </c>
      <c r="J56" s="68"/>
    </row>
    <row r="57" spans="1:10" x14ac:dyDescent="0.2">
      <c r="A57" s="30"/>
      <c r="B57" s="30">
        <v>6702</v>
      </c>
      <c r="C57" s="42">
        <f t="shared" si="7"/>
        <v>48575000</v>
      </c>
      <c r="D57" s="68">
        <v>34175000</v>
      </c>
      <c r="E57" s="68">
        <v>300000</v>
      </c>
      <c r="F57" s="68"/>
      <c r="G57" s="68">
        <v>10200000</v>
      </c>
      <c r="H57" s="68">
        <v>3900000</v>
      </c>
      <c r="I57" s="68">
        <v>0</v>
      </c>
      <c r="J57" s="68"/>
    </row>
    <row r="58" spans="1:10" x14ac:dyDescent="0.2">
      <c r="A58" s="30"/>
      <c r="B58" s="30">
        <v>6703</v>
      </c>
      <c r="C58" s="42">
        <f t="shared" si="7"/>
        <v>63950000</v>
      </c>
      <c r="D58" s="68">
        <v>36750000</v>
      </c>
      <c r="E58" s="68">
        <v>0</v>
      </c>
      <c r="F58" s="68"/>
      <c r="G58" s="68">
        <v>10800000</v>
      </c>
      <c r="H58" s="68">
        <v>16400000</v>
      </c>
      <c r="I58" s="68">
        <v>0</v>
      </c>
      <c r="J58" s="68"/>
    </row>
    <row r="59" spans="1:10" x14ac:dyDescent="0.2">
      <c r="A59" s="30"/>
      <c r="B59" s="30">
        <v>6704</v>
      </c>
      <c r="C59" s="42">
        <f t="shared" si="7"/>
        <v>416000000</v>
      </c>
      <c r="D59" s="68">
        <v>0</v>
      </c>
      <c r="E59" s="68">
        <v>305500000</v>
      </c>
      <c r="F59" s="68"/>
      <c r="G59" s="68">
        <v>0</v>
      </c>
      <c r="H59" s="68">
        <v>0</v>
      </c>
      <c r="I59" s="68">
        <v>110500000</v>
      </c>
      <c r="J59" s="68"/>
    </row>
    <row r="60" spans="1:10" x14ac:dyDescent="0.2">
      <c r="A60" s="30"/>
      <c r="B60" s="30">
        <v>6751</v>
      </c>
      <c r="C60" s="42">
        <f t="shared" si="7"/>
        <v>122100000</v>
      </c>
      <c r="D60" s="68">
        <v>23400000</v>
      </c>
      <c r="E60" s="68">
        <v>7500000</v>
      </c>
      <c r="F60" s="68"/>
      <c r="G60" s="68">
        <v>36000000</v>
      </c>
      <c r="H60" s="68">
        <v>55200000</v>
      </c>
      <c r="I60" s="68">
        <v>0</v>
      </c>
      <c r="J60" s="68"/>
    </row>
    <row r="61" spans="1:10" x14ac:dyDescent="0.2">
      <c r="A61" s="30"/>
      <c r="B61" s="30">
        <v>6756</v>
      </c>
      <c r="C61" s="42">
        <f t="shared" si="7"/>
        <v>3200000</v>
      </c>
      <c r="D61" s="68">
        <v>0</v>
      </c>
      <c r="E61" s="68">
        <v>0</v>
      </c>
      <c r="F61" s="68"/>
      <c r="G61" s="68">
        <v>0</v>
      </c>
      <c r="H61" s="68">
        <v>3200000</v>
      </c>
      <c r="I61" s="68">
        <v>0</v>
      </c>
      <c r="J61" s="68"/>
    </row>
    <row r="62" spans="1:10" x14ac:dyDescent="0.2">
      <c r="A62" s="30"/>
      <c r="B62" s="30">
        <v>6757</v>
      </c>
      <c r="C62" s="42">
        <f t="shared" si="7"/>
        <v>65911468</v>
      </c>
      <c r="D62" s="68">
        <v>0</v>
      </c>
      <c r="E62" s="68">
        <v>65911468</v>
      </c>
      <c r="F62" s="68"/>
      <c r="G62" s="68">
        <v>0</v>
      </c>
      <c r="H62" s="68">
        <v>0</v>
      </c>
      <c r="I62" s="68">
        <v>0</v>
      </c>
      <c r="J62" s="68"/>
    </row>
    <row r="63" spans="1:10" x14ac:dyDescent="0.2">
      <c r="A63" s="30"/>
      <c r="B63" s="30">
        <v>6799</v>
      </c>
      <c r="C63" s="42">
        <f t="shared" si="7"/>
        <v>8250000</v>
      </c>
      <c r="D63" s="68">
        <v>8250000</v>
      </c>
      <c r="E63" s="68">
        <v>0</v>
      </c>
      <c r="F63" s="68"/>
      <c r="G63" s="68">
        <v>0</v>
      </c>
      <c r="H63" s="68">
        <v>0</v>
      </c>
      <c r="I63" s="68">
        <v>0</v>
      </c>
      <c r="J63" s="68"/>
    </row>
    <row r="64" spans="1:10" x14ac:dyDescent="0.2">
      <c r="A64" s="30"/>
      <c r="B64" s="30">
        <v>6901</v>
      </c>
      <c r="C64" s="42">
        <f t="shared" si="7"/>
        <v>110220000</v>
      </c>
      <c r="D64" s="68">
        <v>108780000</v>
      </c>
      <c r="E64" s="68">
        <v>1440000</v>
      </c>
      <c r="F64" s="68"/>
      <c r="G64" s="68">
        <v>0</v>
      </c>
      <c r="H64" s="68">
        <v>0</v>
      </c>
      <c r="I64" s="68">
        <v>0</v>
      </c>
      <c r="J64" s="68"/>
    </row>
    <row r="65" spans="1:10" x14ac:dyDescent="0.2">
      <c r="A65" s="30"/>
      <c r="B65" s="30">
        <v>6907</v>
      </c>
      <c r="C65" s="42">
        <f t="shared" si="7"/>
        <v>1153412000</v>
      </c>
      <c r="D65" s="68">
        <v>1118257000</v>
      </c>
      <c r="E65" s="68">
        <v>35155000</v>
      </c>
      <c r="F65" s="68"/>
      <c r="G65" s="68">
        <v>0</v>
      </c>
      <c r="H65" s="68">
        <v>0</v>
      </c>
      <c r="I65" s="68">
        <v>0</v>
      </c>
      <c r="J65" s="68"/>
    </row>
    <row r="66" spans="1:10" x14ac:dyDescent="0.2">
      <c r="A66" s="30"/>
      <c r="B66" s="30">
        <v>6912</v>
      </c>
      <c r="C66" s="42">
        <f t="shared" si="7"/>
        <v>77207000</v>
      </c>
      <c r="D66" s="68">
        <v>47122000</v>
      </c>
      <c r="E66" s="68">
        <v>26510000</v>
      </c>
      <c r="F66" s="68"/>
      <c r="G66" s="68">
        <v>0</v>
      </c>
      <c r="H66" s="68">
        <v>0</v>
      </c>
      <c r="I66" s="68">
        <v>3575000</v>
      </c>
      <c r="J66" s="68"/>
    </row>
    <row r="67" spans="1:10" x14ac:dyDescent="0.2">
      <c r="A67" s="30"/>
      <c r="B67" s="30">
        <v>6913</v>
      </c>
      <c r="C67" s="42">
        <f t="shared" si="7"/>
        <v>2400000</v>
      </c>
      <c r="D67" s="68">
        <v>0</v>
      </c>
      <c r="E67" s="68">
        <v>2400000</v>
      </c>
      <c r="F67" s="68"/>
      <c r="G67" s="68">
        <v>0</v>
      </c>
      <c r="H67" s="68">
        <v>0</v>
      </c>
      <c r="I67" s="68">
        <v>0</v>
      </c>
      <c r="J67" s="68"/>
    </row>
    <row r="68" spans="1:10" x14ac:dyDescent="0.2">
      <c r="A68" s="30"/>
      <c r="B68" s="30">
        <v>6921</v>
      </c>
      <c r="C68" s="42">
        <f t="shared" si="7"/>
        <v>5010000</v>
      </c>
      <c r="D68" s="68">
        <v>0</v>
      </c>
      <c r="E68" s="68">
        <v>5010000</v>
      </c>
      <c r="F68" s="68"/>
      <c r="G68" s="68">
        <v>0</v>
      </c>
      <c r="H68" s="68">
        <v>0</v>
      </c>
      <c r="I68" s="68">
        <v>0</v>
      </c>
      <c r="J68" s="68"/>
    </row>
    <row r="69" spans="1:10" x14ac:dyDescent="0.2">
      <c r="A69" s="30"/>
      <c r="B69" s="30">
        <v>6949</v>
      </c>
      <c r="C69" s="42">
        <f t="shared" si="7"/>
        <v>100125224</v>
      </c>
      <c r="D69" s="68">
        <v>96925224</v>
      </c>
      <c r="E69" s="68">
        <v>3200000</v>
      </c>
      <c r="F69" s="68"/>
      <c r="G69" s="68">
        <v>0</v>
      </c>
      <c r="H69" s="68">
        <v>0</v>
      </c>
      <c r="I69" s="68">
        <v>0</v>
      </c>
      <c r="J69" s="68"/>
    </row>
    <row r="70" spans="1:10" x14ac:dyDescent="0.2">
      <c r="A70" s="30"/>
      <c r="B70" s="30">
        <v>6955</v>
      </c>
      <c r="C70" s="42">
        <f t="shared" si="7"/>
        <v>39100000</v>
      </c>
      <c r="D70" s="68">
        <v>0</v>
      </c>
      <c r="E70" s="68">
        <v>7000000</v>
      </c>
      <c r="F70" s="68"/>
      <c r="G70" s="68">
        <v>0</v>
      </c>
      <c r="H70" s="68">
        <v>28300000</v>
      </c>
      <c r="I70" s="68">
        <v>3800000</v>
      </c>
      <c r="J70" s="68"/>
    </row>
    <row r="71" spans="1:10" x14ac:dyDescent="0.2">
      <c r="A71" s="30"/>
      <c r="B71" s="30">
        <v>6956</v>
      </c>
      <c r="C71" s="42">
        <f t="shared" si="7"/>
        <v>221000000</v>
      </c>
      <c r="D71" s="68">
        <v>112300000</v>
      </c>
      <c r="E71" s="68">
        <v>108700000</v>
      </c>
      <c r="F71" s="68"/>
      <c r="G71" s="68">
        <v>0</v>
      </c>
      <c r="H71" s="68">
        <v>0</v>
      </c>
      <c r="I71" s="68">
        <v>0</v>
      </c>
      <c r="J71" s="68"/>
    </row>
    <row r="72" spans="1:10" x14ac:dyDescent="0.2">
      <c r="A72" s="30"/>
      <c r="B72" s="30">
        <v>6999</v>
      </c>
      <c r="C72" s="42">
        <f t="shared" si="7"/>
        <v>20950000</v>
      </c>
      <c r="D72" s="68">
        <v>0</v>
      </c>
      <c r="E72" s="68">
        <v>0</v>
      </c>
      <c r="F72" s="68"/>
      <c r="G72" s="68">
        <v>0</v>
      </c>
      <c r="H72" s="68">
        <v>20950000</v>
      </c>
      <c r="I72" s="68">
        <v>0</v>
      </c>
      <c r="J72" s="68"/>
    </row>
    <row r="73" spans="1:10" x14ac:dyDescent="0.2">
      <c r="A73" s="30"/>
      <c r="B73" s="30">
        <v>7004</v>
      </c>
      <c r="C73" s="42">
        <f t="shared" si="7"/>
        <v>52140000</v>
      </c>
      <c r="D73" s="68">
        <v>0</v>
      </c>
      <c r="E73" s="68">
        <v>52140000</v>
      </c>
      <c r="F73" s="68"/>
      <c r="G73" s="68">
        <v>0</v>
      </c>
      <c r="H73" s="68">
        <v>0</v>
      </c>
      <c r="I73" s="68">
        <v>0</v>
      </c>
      <c r="J73" s="68"/>
    </row>
    <row r="74" spans="1:10" x14ac:dyDescent="0.2">
      <c r="A74" s="30"/>
      <c r="B74" s="30">
        <v>7049</v>
      </c>
      <c r="C74" s="42">
        <f t="shared" si="7"/>
        <v>102928210</v>
      </c>
      <c r="D74" s="68">
        <v>41320750</v>
      </c>
      <c r="E74" s="68">
        <v>0</v>
      </c>
      <c r="F74" s="68"/>
      <c r="G74" s="68">
        <v>10350000</v>
      </c>
      <c r="H74" s="68">
        <v>51257460</v>
      </c>
      <c r="I74" s="68">
        <v>0</v>
      </c>
      <c r="J74" s="68"/>
    </row>
    <row r="75" spans="1:10" x14ac:dyDescent="0.2">
      <c r="A75" s="30"/>
      <c r="B75" s="30">
        <v>7756</v>
      </c>
      <c r="C75" s="42">
        <f t="shared" ref="C75:C84" si="8">SUM(D75:J75)</f>
        <v>11078226</v>
      </c>
      <c r="D75" s="68">
        <v>0</v>
      </c>
      <c r="E75" s="68">
        <v>11044226</v>
      </c>
      <c r="F75" s="68"/>
      <c r="G75" s="68">
        <v>0</v>
      </c>
      <c r="H75" s="68">
        <v>0</v>
      </c>
      <c r="I75" s="68">
        <v>34000</v>
      </c>
      <c r="J75" s="68"/>
    </row>
    <row r="76" spans="1:10" x14ac:dyDescent="0.2">
      <c r="A76" s="30"/>
      <c r="B76" s="30">
        <v>7757</v>
      </c>
      <c r="C76" s="42">
        <f t="shared" si="8"/>
        <v>35536800</v>
      </c>
      <c r="D76" s="68">
        <v>0</v>
      </c>
      <c r="E76" s="68">
        <v>35536800</v>
      </c>
      <c r="F76" s="68"/>
      <c r="G76" s="68">
        <v>0</v>
      </c>
      <c r="H76" s="68">
        <v>0</v>
      </c>
      <c r="I76" s="68">
        <v>0</v>
      </c>
      <c r="J76" s="68"/>
    </row>
    <row r="77" spans="1:10" x14ac:dyDescent="0.2">
      <c r="A77" s="30"/>
      <c r="B77" s="30">
        <v>7761</v>
      </c>
      <c r="C77" s="42">
        <f t="shared" si="8"/>
        <v>11735000</v>
      </c>
      <c r="D77" s="68">
        <v>0</v>
      </c>
      <c r="E77" s="68">
        <v>11735000</v>
      </c>
      <c r="F77" s="68"/>
      <c r="G77" s="68">
        <v>0</v>
      </c>
      <c r="H77" s="68">
        <v>0</v>
      </c>
      <c r="I77" s="68">
        <v>0</v>
      </c>
      <c r="J77" s="68"/>
    </row>
    <row r="78" spans="1:10" x14ac:dyDescent="0.2">
      <c r="A78" s="30"/>
      <c r="B78" s="30">
        <v>7799</v>
      </c>
      <c r="C78" s="42">
        <f t="shared" si="8"/>
        <v>61188000</v>
      </c>
      <c r="D78" s="68">
        <v>6500000</v>
      </c>
      <c r="E78" s="68">
        <v>49582000</v>
      </c>
      <c r="F78" s="68"/>
      <c r="G78" s="68">
        <v>0</v>
      </c>
      <c r="H78" s="68">
        <v>0</v>
      </c>
      <c r="I78" s="68">
        <v>5106000</v>
      </c>
      <c r="J78" s="68"/>
    </row>
    <row r="79" spans="1:10" x14ac:dyDescent="0.2">
      <c r="A79" s="30"/>
      <c r="B79" s="30">
        <v>7852</v>
      </c>
      <c r="C79" s="42">
        <f t="shared" si="8"/>
        <v>4045000</v>
      </c>
      <c r="D79" s="68">
        <v>0</v>
      </c>
      <c r="E79" s="68">
        <v>4045000</v>
      </c>
      <c r="F79" s="68"/>
      <c r="G79" s="68">
        <v>0</v>
      </c>
      <c r="H79" s="68">
        <v>0</v>
      </c>
      <c r="I79" s="68">
        <v>0</v>
      </c>
      <c r="J79" s="68"/>
    </row>
    <row r="80" spans="1:10" x14ac:dyDescent="0.2">
      <c r="A80" s="30"/>
      <c r="B80" s="30">
        <v>7853</v>
      </c>
      <c r="C80" s="42">
        <f t="shared" si="8"/>
        <v>4470000</v>
      </c>
      <c r="D80" s="68">
        <v>0</v>
      </c>
      <c r="E80" s="68">
        <v>4470000</v>
      </c>
      <c r="F80" s="68"/>
      <c r="G80" s="68">
        <v>0</v>
      </c>
      <c r="H80" s="68">
        <v>0</v>
      </c>
      <c r="I80" s="68">
        <v>0</v>
      </c>
      <c r="J80" s="68"/>
    </row>
    <row r="81" spans="1:10" x14ac:dyDescent="0.2">
      <c r="A81" s="30"/>
      <c r="B81" s="30">
        <v>7854</v>
      </c>
      <c r="C81" s="42">
        <f t="shared" si="8"/>
        <v>9925000</v>
      </c>
      <c r="D81" s="68">
        <v>0</v>
      </c>
      <c r="E81" s="68">
        <v>9925000</v>
      </c>
      <c r="F81" s="68"/>
      <c r="G81" s="68">
        <v>0</v>
      </c>
      <c r="H81" s="68">
        <v>0</v>
      </c>
      <c r="I81" s="68">
        <v>0</v>
      </c>
      <c r="J81" s="68"/>
    </row>
    <row r="82" spans="1:10" x14ac:dyDescent="0.2">
      <c r="A82" s="30"/>
      <c r="B82" s="30">
        <v>7899</v>
      </c>
      <c r="C82" s="42">
        <f t="shared" si="8"/>
        <v>10480000</v>
      </c>
      <c r="D82" s="68">
        <v>0</v>
      </c>
      <c r="E82" s="68">
        <v>10480000</v>
      </c>
      <c r="F82" s="68"/>
      <c r="G82" s="68">
        <v>0</v>
      </c>
      <c r="H82" s="68">
        <v>0</v>
      </c>
      <c r="I82" s="68">
        <v>0</v>
      </c>
      <c r="J82" s="68"/>
    </row>
    <row r="83" spans="1:10" x14ac:dyDescent="0.2">
      <c r="A83" s="30"/>
      <c r="B83" s="30">
        <v>7951</v>
      </c>
      <c r="C83" s="42">
        <f t="shared" si="8"/>
        <v>90397912</v>
      </c>
      <c r="D83" s="68">
        <v>0</v>
      </c>
      <c r="E83" s="68">
        <v>0</v>
      </c>
      <c r="F83" s="68"/>
      <c r="G83" s="68">
        <v>0</v>
      </c>
      <c r="H83" s="68">
        <v>0</v>
      </c>
      <c r="I83" s="68">
        <v>90397912</v>
      </c>
      <c r="J83" s="68"/>
    </row>
    <row r="84" spans="1:10" x14ac:dyDescent="0.2">
      <c r="A84" s="31"/>
      <c r="B84" s="31">
        <v>7952</v>
      </c>
      <c r="C84" s="43">
        <f t="shared" si="8"/>
        <v>147800000</v>
      </c>
      <c r="D84" s="72">
        <v>0</v>
      </c>
      <c r="E84" s="72">
        <v>0</v>
      </c>
      <c r="F84" s="72"/>
      <c r="G84" s="72">
        <v>0</v>
      </c>
      <c r="H84" s="72">
        <v>0</v>
      </c>
      <c r="I84" s="72">
        <v>147800000</v>
      </c>
      <c r="J84" s="72"/>
    </row>
  </sheetData>
  <mergeCells count="23">
    <mergeCell ref="A11:B11"/>
    <mergeCell ref="C21:C22"/>
    <mergeCell ref="D21:G21"/>
    <mergeCell ref="H21:J21"/>
    <mergeCell ref="A1:J1"/>
    <mergeCell ref="A2:J2"/>
    <mergeCell ref="A5:B7"/>
    <mergeCell ref="C6:C7"/>
    <mergeCell ref="D6:G6"/>
    <mergeCell ref="C5:J5"/>
    <mergeCell ref="H6:J6"/>
    <mergeCell ref="A8:B8"/>
    <mergeCell ref="A9:B9"/>
    <mergeCell ref="A10:B10"/>
    <mergeCell ref="A12:B12"/>
    <mergeCell ref="A13:B13"/>
    <mergeCell ref="A14:B14"/>
    <mergeCell ref="A15:B15"/>
    <mergeCell ref="A16:B16"/>
    <mergeCell ref="A21:B23"/>
    <mergeCell ref="A17:B17"/>
    <mergeCell ref="A18:B18"/>
    <mergeCell ref="A20:B20"/>
  </mergeCells>
  <pageMargins left="0.86093750000000002" right="0.25" top="0.25729166666666664" bottom="0.40572916666666664" header="0.196850393700787" footer="0.23622047244094499"/>
  <pageSetup paperSize="9" scale="95" orientation="landscape" r:id="rId1"/>
  <headerFooter>
    <oddFooter>&amp;C&amp;"Times New Roman,Regular"&amp;P/&amp;N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view="pageLayout" topLeftCell="A13" zoomScaleNormal="100" workbookViewId="0">
      <selection activeCell="D5" sqref="D5:D6"/>
    </sheetView>
  </sheetViews>
  <sheetFormatPr defaultColWidth="9.140625" defaultRowHeight="15.75" x14ac:dyDescent="0.25"/>
  <cols>
    <col min="1" max="1" width="4.42578125" style="2" customWidth="1"/>
    <col min="2" max="2" width="43.5703125" style="2" customWidth="1"/>
    <col min="3" max="3" width="5.28515625" style="2" customWidth="1"/>
    <col min="4" max="4" width="13.7109375" style="2" customWidth="1"/>
    <col min="5" max="5" width="13.42578125" style="2" customWidth="1"/>
    <col min="6" max="6" width="7.7109375" style="2" customWidth="1"/>
    <col min="7" max="7" width="15.42578125" style="2" customWidth="1"/>
    <col min="8" max="9" width="9.140625" style="2"/>
    <col min="10" max="10" width="12.42578125" style="2" bestFit="1" customWidth="1"/>
    <col min="11" max="16384" width="9.140625" style="2"/>
  </cols>
  <sheetData>
    <row r="1" spans="1:7" s="1" customFormat="1" ht="18" customHeight="1" x14ac:dyDescent="0.25">
      <c r="A1" s="129" t="s">
        <v>100</v>
      </c>
      <c r="B1" s="129"/>
      <c r="C1" s="129"/>
      <c r="D1" s="129"/>
      <c r="E1" s="129"/>
      <c r="F1" s="129"/>
      <c r="G1" s="129"/>
    </row>
    <row r="2" spans="1:7" s="1" customFormat="1" ht="18" customHeight="1" x14ac:dyDescent="0.25">
      <c r="A2" s="128" t="s">
        <v>96</v>
      </c>
      <c r="B2" s="128"/>
      <c r="C2" s="128"/>
      <c r="D2" s="128"/>
      <c r="E2" s="128"/>
      <c r="F2" s="128"/>
      <c r="G2" s="128"/>
    </row>
    <row r="3" spans="1:7" s="1" customFormat="1" ht="18" customHeight="1" x14ac:dyDescent="0.25">
      <c r="A3" s="44"/>
      <c r="B3" s="44"/>
      <c r="C3" s="44"/>
      <c r="D3" s="44"/>
      <c r="E3" s="44"/>
      <c r="F3" s="44"/>
      <c r="G3" s="44"/>
    </row>
    <row r="4" spans="1:7" s="1" customFormat="1" x14ac:dyDescent="0.25">
      <c r="F4" s="127" t="s">
        <v>70</v>
      </c>
      <c r="G4" s="127"/>
    </row>
    <row r="5" spans="1:7" x14ac:dyDescent="0.25">
      <c r="A5" s="130" t="s">
        <v>1</v>
      </c>
      <c r="B5" s="130" t="s">
        <v>24</v>
      </c>
      <c r="C5" s="130" t="s">
        <v>54</v>
      </c>
      <c r="D5" s="130" t="s">
        <v>103</v>
      </c>
      <c r="E5" s="130" t="s">
        <v>58</v>
      </c>
      <c r="F5" s="130" t="s">
        <v>25</v>
      </c>
      <c r="G5" s="130" t="s">
        <v>26</v>
      </c>
    </row>
    <row r="6" spans="1:7" ht="34.5" customHeight="1" x14ac:dyDescent="0.25">
      <c r="A6" s="131"/>
      <c r="B6" s="131"/>
      <c r="C6" s="131"/>
      <c r="D6" s="131"/>
      <c r="E6" s="131"/>
      <c r="F6" s="131"/>
      <c r="G6" s="131"/>
    </row>
    <row r="7" spans="1:7" ht="18" customHeight="1" x14ac:dyDescent="0.25">
      <c r="A7" s="3" t="s">
        <v>11</v>
      </c>
      <c r="B7" s="3" t="s">
        <v>12</v>
      </c>
      <c r="C7" s="3" t="s">
        <v>10</v>
      </c>
      <c r="D7" s="3">
        <v>3</v>
      </c>
      <c r="E7" s="3">
        <v>4</v>
      </c>
      <c r="F7" s="3">
        <v>7</v>
      </c>
      <c r="G7" s="3"/>
    </row>
    <row r="8" spans="1:7" ht="18" customHeight="1" x14ac:dyDescent="0.25">
      <c r="A8" s="4" t="s">
        <v>15</v>
      </c>
      <c r="B8" s="5" t="s">
        <v>28</v>
      </c>
      <c r="C8" s="4"/>
      <c r="D8" s="4"/>
      <c r="E8" s="4"/>
      <c r="F8" s="4"/>
      <c r="G8" s="4"/>
    </row>
    <row r="9" spans="1:7" ht="18" customHeight="1" x14ac:dyDescent="0.25">
      <c r="A9" s="6">
        <v>1</v>
      </c>
      <c r="B9" s="7" t="s">
        <v>29</v>
      </c>
      <c r="C9" s="6">
        <v>1</v>
      </c>
      <c r="D9" s="39"/>
      <c r="E9" s="39"/>
      <c r="F9" s="39"/>
      <c r="G9" s="6"/>
    </row>
    <row r="10" spans="1:7" ht="18" customHeight="1" x14ac:dyDescent="0.25">
      <c r="A10" s="6"/>
      <c r="B10" s="7" t="s">
        <v>30</v>
      </c>
      <c r="C10" s="6">
        <v>2</v>
      </c>
      <c r="D10" s="39"/>
      <c r="E10" s="39"/>
      <c r="F10" s="39"/>
      <c r="G10" s="6"/>
    </row>
    <row r="11" spans="1:7" ht="18" customHeight="1" x14ac:dyDescent="0.25">
      <c r="A11" s="6"/>
      <c r="B11" s="7" t="s">
        <v>31</v>
      </c>
      <c r="C11" s="6">
        <v>3</v>
      </c>
      <c r="D11" s="39"/>
      <c r="E11" s="39"/>
      <c r="F11" s="39"/>
      <c r="G11" s="6"/>
    </row>
    <row r="12" spans="1:7" ht="18" customHeight="1" x14ac:dyDescent="0.25">
      <c r="A12" s="6"/>
      <c r="B12" s="7" t="s">
        <v>32</v>
      </c>
      <c r="C12" s="6">
        <v>4</v>
      </c>
      <c r="D12" s="39"/>
      <c r="E12" s="39"/>
      <c r="F12" s="39"/>
      <c r="G12" s="6"/>
    </row>
    <row r="13" spans="1:7" ht="18" customHeight="1" x14ac:dyDescent="0.25">
      <c r="A13" s="6">
        <v>2</v>
      </c>
      <c r="B13" s="7" t="s">
        <v>33</v>
      </c>
      <c r="C13" s="6">
        <v>5</v>
      </c>
      <c r="D13" s="39"/>
      <c r="E13" s="39"/>
      <c r="F13" s="39"/>
      <c r="G13" s="6"/>
    </row>
    <row r="14" spans="1:7" ht="18" customHeight="1" x14ac:dyDescent="0.25">
      <c r="A14" s="6"/>
      <c r="B14" s="7" t="s">
        <v>34</v>
      </c>
      <c r="C14" s="6">
        <v>6</v>
      </c>
      <c r="D14" s="39"/>
      <c r="E14" s="39"/>
      <c r="F14" s="39"/>
      <c r="G14" s="6"/>
    </row>
    <row r="15" spans="1:7" ht="18" customHeight="1" x14ac:dyDescent="0.25">
      <c r="A15" s="6"/>
      <c r="B15" s="7" t="s">
        <v>35</v>
      </c>
      <c r="C15" s="6">
        <v>7</v>
      </c>
      <c r="D15" s="39"/>
      <c r="E15" s="39"/>
      <c r="F15" s="39"/>
      <c r="G15" s="6"/>
    </row>
    <row r="16" spans="1:7" ht="18" customHeight="1" x14ac:dyDescent="0.25">
      <c r="A16" s="6"/>
      <c r="B16" s="7" t="s">
        <v>36</v>
      </c>
      <c r="C16" s="6">
        <v>8</v>
      </c>
      <c r="D16" s="39"/>
      <c r="E16" s="39"/>
      <c r="F16" s="39"/>
      <c r="G16" s="6"/>
    </row>
    <row r="17" spans="1:11" ht="18" customHeight="1" x14ac:dyDescent="0.25">
      <c r="A17" s="6">
        <v>3</v>
      </c>
      <c r="B17" s="7" t="s">
        <v>37</v>
      </c>
      <c r="C17" s="6">
        <v>9</v>
      </c>
      <c r="D17" s="39"/>
      <c r="E17" s="39"/>
      <c r="F17" s="39"/>
      <c r="G17" s="6"/>
    </row>
    <row r="18" spans="1:11" ht="18" customHeight="1" x14ac:dyDescent="0.25">
      <c r="A18" s="8" t="s">
        <v>16</v>
      </c>
      <c r="B18" s="9" t="s">
        <v>38</v>
      </c>
      <c r="C18" s="8"/>
      <c r="D18" s="39"/>
      <c r="E18" s="39"/>
      <c r="F18" s="39"/>
      <c r="G18" s="8"/>
    </row>
    <row r="19" spans="1:11" ht="18" customHeight="1" x14ac:dyDescent="0.25">
      <c r="A19" s="6">
        <v>1</v>
      </c>
      <c r="B19" s="7" t="s">
        <v>39</v>
      </c>
      <c r="C19" s="6">
        <v>10</v>
      </c>
      <c r="D19" s="39">
        <v>72292981</v>
      </c>
      <c r="E19" s="39">
        <f>D19</f>
        <v>72292981</v>
      </c>
      <c r="F19" s="39"/>
      <c r="G19" s="6"/>
    </row>
    <row r="20" spans="1:11" ht="18" customHeight="1" x14ac:dyDescent="0.25">
      <c r="A20" s="6">
        <v>2</v>
      </c>
      <c r="B20" s="7" t="s">
        <v>40</v>
      </c>
      <c r="C20" s="6">
        <v>11</v>
      </c>
      <c r="D20" s="39">
        <v>72159141</v>
      </c>
      <c r="E20" s="39">
        <f>D20</f>
        <v>72159141</v>
      </c>
      <c r="F20" s="39"/>
      <c r="G20" s="6"/>
    </row>
    <row r="21" spans="1:11" ht="18" customHeight="1" x14ac:dyDescent="0.25">
      <c r="A21" s="6">
        <v>3</v>
      </c>
      <c r="B21" s="7" t="s">
        <v>41</v>
      </c>
      <c r="C21" s="6">
        <v>12</v>
      </c>
      <c r="D21" s="39">
        <f>D19-D20</f>
        <v>133840</v>
      </c>
      <c r="E21" s="39">
        <f>E19-E20</f>
        <v>133840</v>
      </c>
      <c r="F21" s="39"/>
      <c r="G21" s="6"/>
      <c r="J21" s="41"/>
    </row>
    <row r="22" spans="1:11" ht="18" customHeight="1" x14ac:dyDescent="0.25">
      <c r="A22" s="8" t="s">
        <v>17</v>
      </c>
      <c r="B22" s="9" t="s">
        <v>42</v>
      </c>
      <c r="C22" s="8"/>
      <c r="D22" s="39"/>
      <c r="E22" s="39"/>
      <c r="F22" s="39"/>
      <c r="G22" s="8"/>
    </row>
    <row r="23" spans="1:11" ht="18" customHeight="1" x14ac:dyDescent="0.25">
      <c r="A23" s="6">
        <v>1</v>
      </c>
      <c r="B23" s="7" t="s">
        <v>39</v>
      </c>
      <c r="C23" s="6">
        <v>20</v>
      </c>
      <c r="D23" s="39">
        <v>0</v>
      </c>
      <c r="E23" s="39">
        <f>D23</f>
        <v>0</v>
      </c>
      <c r="F23" s="39"/>
      <c r="G23" s="6"/>
      <c r="J23" s="41"/>
      <c r="K23" s="41"/>
    </row>
    <row r="24" spans="1:11" s="74" customFormat="1" x14ac:dyDescent="0.25">
      <c r="A24" s="6">
        <v>2</v>
      </c>
      <c r="B24" s="77" t="s">
        <v>40</v>
      </c>
      <c r="C24" s="6">
        <v>21</v>
      </c>
      <c r="D24" s="76">
        <v>0</v>
      </c>
      <c r="E24" s="76">
        <v>0</v>
      </c>
      <c r="F24" s="73"/>
      <c r="G24" s="6"/>
      <c r="J24" s="75"/>
    </row>
    <row r="25" spans="1:11" ht="18" customHeight="1" x14ac:dyDescent="0.25">
      <c r="A25" s="6">
        <v>3</v>
      </c>
      <c r="B25" s="7" t="s">
        <v>43</v>
      </c>
      <c r="C25" s="6">
        <v>22</v>
      </c>
      <c r="D25" s="39">
        <v>0</v>
      </c>
      <c r="E25" s="39">
        <f>E23-E24</f>
        <v>0</v>
      </c>
      <c r="F25" s="39"/>
      <c r="G25" s="6"/>
      <c r="J25" s="41"/>
    </row>
    <row r="26" spans="1:11" x14ac:dyDescent="0.25">
      <c r="A26" s="8" t="s">
        <v>44</v>
      </c>
      <c r="B26" s="9" t="s">
        <v>45</v>
      </c>
      <c r="C26" s="8"/>
      <c r="D26" s="39"/>
      <c r="E26" s="39"/>
      <c r="F26" s="39"/>
      <c r="G26" s="8"/>
    </row>
    <row r="27" spans="1:11" ht="20.100000000000001" customHeight="1" x14ac:dyDescent="0.25">
      <c r="A27" s="6">
        <v>1</v>
      </c>
      <c r="B27" s="7" t="s">
        <v>46</v>
      </c>
      <c r="C27" s="6">
        <v>30</v>
      </c>
      <c r="D27" s="39"/>
      <c r="E27" s="39"/>
      <c r="F27" s="39"/>
      <c r="G27" s="6"/>
    </row>
    <row r="28" spans="1:11" x14ac:dyDescent="0.25">
      <c r="A28" s="6">
        <v>2</v>
      </c>
      <c r="B28" s="7" t="s">
        <v>47</v>
      </c>
      <c r="C28" s="6">
        <v>31</v>
      </c>
      <c r="D28" s="39"/>
      <c r="E28" s="39"/>
      <c r="F28" s="39"/>
      <c r="G28" s="6"/>
    </row>
    <row r="29" spans="1:11" x14ac:dyDescent="0.25">
      <c r="A29" s="6">
        <v>3</v>
      </c>
      <c r="B29" s="7" t="s">
        <v>48</v>
      </c>
      <c r="C29" s="6">
        <v>32</v>
      </c>
      <c r="D29" s="39"/>
      <c r="E29" s="39"/>
      <c r="F29" s="39"/>
      <c r="G29" s="6"/>
    </row>
    <row r="30" spans="1:11" ht="20.100000000000001" customHeight="1" x14ac:dyDescent="0.25">
      <c r="A30" s="8" t="s">
        <v>49</v>
      </c>
      <c r="B30" s="9" t="s">
        <v>50</v>
      </c>
      <c r="C30" s="8">
        <v>40</v>
      </c>
      <c r="D30" s="39">
        <f>(D21+D25)*20%</f>
        <v>26768</v>
      </c>
      <c r="E30" s="39">
        <f>D30</f>
        <v>26768</v>
      </c>
      <c r="F30" s="39"/>
      <c r="G30" s="8"/>
    </row>
    <row r="31" spans="1:11" s="79" customFormat="1" ht="31.5" x14ac:dyDescent="0.2">
      <c r="A31" s="8" t="s">
        <v>51</v>
      </c>
      <c r="B31" s="9" t="s">
        <v>75</v>
      </c>
      <c r="C31" s="8">
        <v>50</v>
      </c>
      <c r="D31" s="78">
        <f>D21+D25-D30</f>
        <v>107072</v>
      </c>
      <c r="E31" s="78">
        <f>E21+E25+E29-E30</f>
        <v>107072</v>
      </c>
      <c r="F31" s="78"/>
      <c r="G31" s="8"/>
    </row>
    <row r="32" spans="1:11" s="79" customFormat="1" x14ac:dyDescent="0.2">
      <c r="A32" s="6">
        <v>1</v>
      </c>
      <c r="B32" s="7" t="s">
        <v>74</v>
      </c>
      <c r="C32" s="6">
        <v>51</v>
      </c>
      <c r="D32" s="78">
        <v>0</v>
      </c>
      <c r="E32" s="78">
        <v>0</v>
      </c>
      <c r="F32" s="78"/>
      <c r="G32" s="6"/>
    </row>
    <row r="33" spans="1:7" x14ac:dyDescent="0.25">
      <c r="A33" s="6">
        <v>2</v>
      </c>
      <c r="B33" s="7" t="s">
        <v>52</v>
      </c>
      <c r="C33" s="6">
        <v>52</v>
      </c>
      <c r="D33" s="39">
        <v>0</v>
      </c>
      <c r="E33" s="39">
        <v>0</v>
      </c>
      <c r="F33" s="39"/>
      <c r="G33" s="6"/>
    </row>
    <row r="34" spans="1:7" ht="18" customHeight="1" x14ac:dyDescent="0.25">
      <c r="A34" s="10">
        <v>3</v>
      </c>
      <c r="B34" s="11" t="s">
        <v>53</v>
      </c>
      <c r="C34" s="10">
        <v>53</v>
      </c>
      <c r="D34" s="40">
        <v>107072</v>
      </c>
      <c r="E34" s="40">
        <f>D34</f>
        <v>107072</v>
      </c>
      <c r="F34" s="40"/>
      <c r="G34" s="10"/>
    </row>
  </sheetData>
  <mergeCells count="10">
    <mergeCell ref="F4:G4"/>
    <mergeCell ref="A2:G2"/>
    <mergeCell ref="A1:G1"/>
    <mergeCell ref="E5:E6"/>
    <mergeCell ref="F5:F6"/>
    <mergeCell ref="G5:G6"/>
    <mergeCell ref="A5:A6"/>
    <mergeCell ref="B5:B6"/>
    <mergeCell ref="C5:C6"/>
    <mergeCell ref="D5:D6"/>
  </mergeCells>
  <pageMargins left="0.59055118100000004" right="0.196850393700787" top="0.55118110200000003" bottom="0.3" header="0.2" footer="0.2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view="pageLayout" zoomScaleNormal="100" workbookViewId="0">
      <selection activeCell="E5" sqref="E5"/>
    </sheetView>
  </sheetViews>
  <sheetFormatPr defaultRowHeight="15.75" x14ac:dyDescent="0.25"/>
  <cols>
    <col min="1" max="1" width="5.140625" style="86" customWidth="1"/>
    <col min="2" max="2" width="51.5703125" style="86" customWidth="1"/>
    <col min="3" max="3" width="15.7109375" style="86" customWidth="1"/>
    <col min="4" max="4" width="14.42578125" style="86" customWidth="1"/>
    <col min="5" max="5" width="15.140625" style="86" customWidth="1"/>
    <col min="6" max="6" width="9.140625" style="86"/>
    <col min="7" max="7" width="11.5703125" style="86" bestFit="1" customWidth="1"/>
    <col min="8" max="256" width="9.140625" style="86"/>
    <col min="257" max="257" width="47" style="86" customWidth="1"/>
    <col min="258" max="258" width="16.7109375" style="86" customWidth="1"/>
    <col min="259" max="259" width="16.5703125" style="86" customWidth="1"/>
    <col min="260" max="260" width="16.28515625" style="86" customWidth="1"/>
    <col min="261" max="261" width="14.85546875" style="86" customWidth="1"/>
    <col min="262" max="262" width="9.140625" style="86"/>
    <col min="263" max="263" width="11.5703125" style="86" bestFit="1" customWidth="1"/>
    <col min="264" max="512" width="9.140625" style="86"/>
    <col min="513" max="513" width="47" style="86" customWidth="1"/>
    <col min="514" max="514" width="16.7109375" style="86" customWidth="1"/>
    <col min="515" max="515" width="16.5703125" style="86" customWidth="1"/>
    <col min="516" max="516" width="16.28515625" style="86" customWidth="1"/>
    <col min="517" max="517" width="14.85546875" style="86" customWidth="1"/>
    <col min="518" max="518" width="9.140625" style="86"/>
    <col min="519" max="519" width="11.5703125" style="86" bestFit="1" customWidth="1"/>
    <col min="520" max="768" width="9.140625" style="86"/>
    <col min="769" max="769" width="47" style="86" customWidth="1"/>
    <col min="770" max="770" width="16.7109375" style="86" customWidth="1"/>
    <col min="771" max="771" width="16.5703125" style="86" customWidth="1"/>
    <col min="772" max="772" width="16.28515625" style="86" customWidth="1"/>
    <col min="773" max="773" width="14.85546875" style="86" customWidth="1"/>
    <col min="774" max="774" width="9.140625" style="86"/>
    <col min="775" max="775" width="11.5703125" style="86" bestFit="1" customWidth="1"/>
    <col min="776" max="1024" width="9.140625" style="86"/>
    <col min="1025" max="1025" width="47" style="86" customWidth="1"/>
    <col min="1026" max="1026" width="16.7109375" style="86" customWidth="1"/>
    <col min="1027" max="1027" width="16.5703125" style="86" customWidth="1"/>
    <col min="1028" max="1028" width="16.28515625" style="86" customWidth="1"/>
    <col min="1029" max="1029" width="14.85546875" style="86" customWidth="1"/>
    <col min="1030" max="1030" width="9.140625" style="86"/>
    <col min="1031" max="1031" width="11.5703125" style="86" bestFit="1" customWidth="1"/>
    <col min="1032" max="1280" width="9.140625" style="86"/>
    <col min="1281" max="1281" width="47" style="86" customWidth="1"/>
    <col min="1282" max="1282" width="16.7109375" style="86" customWidth="1"/>
    <col min="1283" max="1283" width="16.5703125" style="86" customWidth="1"/>
    <col min="1284" max="1284" width="16.28515625" style="86" customWidth="1"/>
    <col min="1285" max="1285" width="14.85546875" style="86" customWidth="1"/>
    <col min="1286" max="1286" width="9.140625" style="86"/>
    <col min="1287" max="1287" width="11.5703125" style="86" bestFit="1" customWidth="1"/>
    <col min="1288" max="1536" width="9.140625" style="86"/>
    <col min="1537" max="1537" width="47" style="86" customWidth="1"/>
    <col min="1538" max="1538" width="16.7109375" style="86" customWidth="1"/>
    <col min="1539" max="1539" width="16.5703125" style="86" customWidth="1"/>
    <col min="1540" max="1540" width="16.28515625" style="86" customWidth="1"/>
    <col min="1541" max="1541" width="14.85546875" style="86" customWidth="1"/>
    <col min="1542" max="1542" width="9.140625" style="86"/>
    <col min="1543" max="1543" width="11.5703125" style="86" bestFit="1" customWidth="1"/>
    <col min="1544" max="1792" width="9.140625" style="86"/>
    <col min="1793" max="1793" width="47" style="86" customWidth="1"/>
    <col min="1794" max="1794" width="16.7109375" style="86" customWidth="1"/>
    <col min="1795" max="1795" width="16.5703125" style="86" customWidth="1"/>
    <col min="1796" max="1796" width="16.28515625" style="86" customWidth="1"/>
    <col min="1797" max="1797" width="14.85546875" style="86" customWidth="1"/>
    <col min="1798" max="1798" width="9.140625" style="86"/>
    <col min="1799" max="1799" width="11.5703125" style="86" bestFit="1" customWidth="1"/>
    <col min="1800" max="2048" width="9.140625" style="86"/>
    <col min="2049" max="2049" width="47" style="86" customWidth="1"/>
    <col min="2050" max="2050" width="16.7109375" style="86" customWidth="1"/>
    <col min="2051" max="2051" width="16.5703125" style="86" customWidth="1"/>
    <col min="2052" max="2052" width="16.28515625" style="86" customWidth="1"/>
    <col min="2053" max="2053" width="14.85546875" style="86" customWidth="1"/>
    <col min="2054" max="2054" width="9.140625" style="86"/>
    <col min="2055" max="2055" width="11.5703125" style="86" bestFit="1" customWidth="1"/>
    <col min="2056" max="2304" width="9.140625" style="86"/>
    <col min="2305" max="2305" width="47" style="86" customWidth="1"/>
    <col min="2306" max="2306" width="16.7109375" style="86" customWidth="1"/>
    <col min="2307" max="2307" width="16.5703125" style="86" customWidth="1"/>
    <col min="2308" max="2308" width="16.28515625" style="86" customWidth="1"/>
    <col min="2309" max="2309" width="14.85546875" style="86" customWidth="1"/>
    <col min="2310" max="2310" width="9.140625" style="86"/>
    <col min="2311" max="2311" width="11.5703125" style="86" bestFit="1" customWidth="1"/>
    <col min="2312" max="2560" width="9.140625" style="86"/>
    <col min="2561" max="2561" width="47" style="86" customWidth="1"/>
    <col min="2562" max="2562" width="16.7109375" style="86" customWidth="1"/>
    <col min="2563" max="2563" width="16.5703125" style="86" customWidth="1"/>
    <col min="2564" max="2564" width="16.28515625" style="86" customWidth="1"/>
    <col min="2565" max="2565" width="14.85546875" style="86" customWidth="1"/>
    <col min="2566" max="2566" width="9.140625" style="86"/>
    <col min="2567" max="2567" width="11.5703125" style="86" bestFit="1" customWidth="1"/>
    <col min="2568" max="2816" width="9.140625" style="86"/>
    <col min="2817" max="2817" width="47" style="86" customWidth="1"/>
    <col min="2818" max="2818" width="16.7109375" style="86" customWidth="1"/>
    <col min="2819" max="2819" width="16.5703125" style="86" customWidth="1"/>
    <col min="2820" max="2820" width="16.28515625" style="86" customWidth="1"/>
    <col min="2821" max="2821" width="14.85546875" style="86" customWidth="1"/>
    <col min="2822" max="2822" width="9.140625" style="86"/>
    <col min="2823" max="2823" width="11.5703125" style="86" bestFit="1" customWidth="1"/>
    <col min="2824" max="3072" width="9.140625" style="86"/>
    <col min="3073" max="3073" width="47" style="86" customWidth="1"/>
    <col min="3074" max="3074" width="16.7109375" style="86" customWidth="1"/>
    <col min="3075" max="3075" width="16.5703125" style="86" customWidth="1"/>
    <col min="3076" max="3076" width="16.28515625" style="86" customWidth="1"/>
    <col min="3077" max="3077" width="14.85546875" style="86" customWidth="1"/>
    <col min="3078" max="3078" width="9.140625" style="86"/>
    <col min="3079" max="3079" width="11.5703125" style="86" bestFit="1" customWidth="1"/>
    <col min="3080" max="3328" width="9.140625" style="86"/>
    <col min="3329" max="3329" width="47" style="86" customWidth="1"/>
    <col min="3330" max="3330" width="16.7109375" style="86" customWidth="1"/>
    <col min="3331" max="3331" width="16.5703125" style="86" customWidth="1"/>
    <col min="3332" max="3332" width="16.28515625" style="86" customWidth="1"/>
    <col min="3333" max="3333" width="14.85546875" style="86" customWidth="1"/>
    <col min="3334" max="3334" width="9.140625" style="86"/>
    <col min="3335" max="3335" width="11.5703125" style="86" bestFit="1" customWidth="1"/>
    <col min="3336" max="3584" width="9.140625" style="86"/>
    <col min="3585" max="3585" width="47" style="86" customWidth="1"/>
    <col min="3586" max="3586" width="16.7109375" style="86" customWidth="1"/>
    <col min="3587" max="3587" width="16.5703125" style="86" customWidth="1"/>
    <col min="3588" max="3588" width="16.28515625" style="86" customWidth="1"/>
    <col min="3589" max="3589" width="14.85546875" style="86" customWidth="1"/>
    <col min="3590" max="3590" width="9.140625" style="86"/>
    <col min="3591" max="3591" width="11.5703125" style="86" bestFit="1" customWidth="1"/>
    <col min="3592" max="3840" width="9.140625" style="86"/>
    <col min="3841" max="3841" width="47" style="86" customWidth="1"/>
    <col min="3842" max="3842" width="16.7109375" style="86" customWidth="1"/>
    <col min="3843" max="3843" width="16.5703125" style="86" customWidth="1"/>
    <col min="3844" max="3844" width="16.28515625" style="86" customWidth="1"/>
    <col min="3845" max="3845" width="14.85546875" style="86" customWidth="1"/>
    <col min="3846" max="3846" width="9.140625" style="86"/>
    <col min="3847" max="3847" width="11.5703125" style="86" bestFit="1" customWidth="1"/>
    <col min="3848" max="4096" width="9.140625" style="86"/>
    <col min="4097" max="4097" width="47" style="86" customWidth="1"/>
    <col min="4098" max="4098" width="16.7109375" style="86" customWidth="1"/>
    <col min="4099" max="4099" width="16.5703125" style="86" customWidth="1"/>
    <col min="4100" max="4100" width="16.28515625" style="86" customWidth="1"/>
    <col min="4101" max="4101" width="14.85546875" style="86" customWidth="1"/>
    <col min="4102" max="4102" width="9.140625" style="86"/>
    <col min="4103" max="4103" width="11.5703125" style="86" bestFit="1" customWidth="1"/>
    <col min="4104" max="4352" width="9.140625" style="86"/>
    <col min="4353" max="4353" width="47" style="86" customWidth="1"/>
    <col min="4354" max="4354" width="16.7109375" style="86" customWidth="1"/>
    <col min="4355" max="4355" width="16.5703125" style="86" customWidth="1"/>
    <col min="4356" max="4356" width="16.28515625" style="86" customWidth="1"/>
    <col min="4357" max="4357" width="14.85546875" style="86" customWidth="1"/>
    <col min="4358" max="4358" width="9.140625" style="86"/>
    <col min="4359" max="4359" width="11.5703125" style="86" bestFit="1" customWidth="1"/>
    <col min="4360" max="4608" width="9.140625" style="86"/>
    <col min="4609" max="4609" width="47" style="86" customWidth="1"/>
    <col min="4610" max="4610" width="16.7109375" style="86" customWidth="1"/>
    <col min="4611" max="4611" width="16.5703125" style="86" customWidth="1"/>
    <col min="4612" max="4612" width="16.28515625" style="86" customWidth="1"/>
    <col min="4613" max="4613" width="14.85546875" style="86" customWidth="1"/>
    <col min="4614" max="4614" width="9.140625" style="86"/>
    <col min="4615" max="4615" width="11.5703125" style="86" bestFit="1" customWidth="1"/>
    <col min="4616" max="4864" width="9.140625" style="86"/>
    <col min="4865" max="4865" width="47" style="86" customWidth="1"/>
    <col min="4866" max="4866" width="16.7109375" style="86" customWidth="1"/>
    <col min="4867" max="4867" width="16.5703125" style="86" customWidth="1"/>
    <col min="4868" max="4868" width="16.28515625" style="86" customWidth="1"/>
    <col min="4869" max="4869" width="14.85546875" style="86" customWidth="1"/>
    <col min="4870" max="4870" width="9.140625" style="86"/>
    <col min="4871" max="4871" width="11.5703125" style="86" bestFit="1" customWidth="1"/>
    <col min="4872" max="5120" width="9.140625" style="86"/>
    <col min="5121" max="5121" width="47" style="86" customWidth="1"/>
    <col min="5122" max="5122" width="16.7109375" style="86" customWidth="1"/>
    <col min="5123" max="5123" width="16.5703125" style="86" customWidth="1"/>
    <col min="5124" max="5124" width="16.28515625" style="86" customWidth="1"/>
    <col min="5125" max="5125" width="14.85546875" style="86" customWidth="1"/>
    <col min="5126" max="5126" width="9.140625" style="86"/>
    <col min="5127" max="5127" width="11.5703125" style="86" bestFit="1" customWidth="1"/>
    <col min="5128" max="5376" width="9.140625" style="86"/>
    <col min="5377" max="5377" width="47" style="86" customWidth="1"/>
    <col min="5378" max="5378" width="16.7109375" style="86" customWidth="1"/>
    <col min="5379" max="5379" width="16.5703125" style="86" customWidth="1"/>
    <col min="5380" max="5380" width="16.28515625" style="86" customWidth="1"/>
    <col min="5381" max="5381" width="14.85546875" style="86" customWidth="1"/>
    <col min="5382" max="5382" width="9.140625" style="86"/>
    <col min="5383" max="5383" width="11.5703125" style="86" bestFit="1" customWidth="1"/>
    <col min="5384" max="5632" width="9.140625" style="86"/>
    <col min="5633" max="5633" width="47" style="86" customWidth="1"/>
    <col min="5634" max="5634" width="16.7109375" style="86" customWidth="1"/>
    <col min="5635" max="5635" width="16.5703125" style="86" customWidth="1"/>
    <col min="5636" max="5636" width="16.28515625" style="86" customWidth="1"/>
    <col min="5637" max="5637" width="14.85546875" style="86" customWidth="1"/>
    <col min="5638" max="5638" width="9.140625" style="86"/>
    <col min="5639" max="5639" width="11.5703125" style="86" bestFit="1" customWidth="1"/>
    <col min="5640" max="5888" width="9.140625" style="86"/>
    <col min="5889" max="5889" width="47" style="86" customWidth="1"/>
    <col min="5890" max="5890" width="16.7109375" style="86" customWidth="1"/>
    <col min="5891" max="5891" width="16.5703125" style="86" customWidth="1"/>
    <col min="5892" max="5892" width="16.28515625" style="86" customWidth="1"/>
    <col min="5893" max="5893" width="14.85546875" style="86" customWidth="1"/>
    <col min="5894" max="5894" width="9.140625" style="86"/>
    <col min="5895" max="5895" width="11.5703125" style="86" bestFit="1" customWidth="1"/>
    <col min="5896" max="6144" width="9.140625" style="86"/>
    <col min="6145" max="6145" width="47" style="86" customWidth="1"/>
    <col min="6146" max="6146" width="16.7109375" style="86" customWidth="1"/>
    <col min="6147" max="6147" width="16.5703125" style="86" customWidth="1"/>
    <col min="6148" max="6148" width="16.28515625" style="86" customWidth="1"/>
    <col min="6149" max="6149" width="14.85546875" style="86" customWidth="1"/>
    <col min="6150" max="6150" width="9.140625" style="86"/>
    <col min="6151" max="6151" width="11.5703125" style="86" bestFit="1" customWidth="1"/>
    <col min="6152" max="6400" width="9.140625" style="86"/>
    <col min="6401" max="6401" width="47" style="86" customWidth="1"/>
    <col min="6402" max="6402" width="16.7109375" style="86" customWidth="1"/>
    <col min="6403" max="6403" width="16.5703125" style="86" customWidth="1"/>
    <col min="6404" max="6404" width="16.28515625" style="86" customWidth="1"/>
    <col min="6405" max="6405" width="14.85546875" style="86" customWidth="1"/>
    <col min="6406" max="6406" width="9.140625" style="86"/>
    <col min="6407" max="6407" width="11.5703125" style="86" bestFit="1" customWidth="1"/>
    <col min="6408" max="6656" width="9.140625" style="86"/>
    <col min="6657" max="6657" width="47" style="86" customWidth="1"/>
    <col min="6658" max="6658" width="16.7109375" style="86" customWidth="1"/>
    <col min="6659" max="6659" width="16.5703125" style="86" customWidth="1"/>
    <col min="6660" max="6660" width="16.28515625" style="86" customWidth="1"/>
    <col min="6661" max="6661" width="14.85546875" style="86" customWidth="1"/>
    <col min="6662" max="6662" width="9.140625" style="86"/>
    <col min="6663" max="6663" width="11.5703125" style="86" bestFit="1" customWidth="1"/>
    <col min="6664" max="6912" width="9.140625" style="86"/>
    <col min="6913" max="6913" width="47" style="86" customWidth="1"/>
    <col min="6914" max="6914" width="16.7109375" style="86" customWidth="1"/>
    <col min="6915" max="6915" width="16.5703125" style="86" customWidth="1"/>
    <col min="6916" max="6916" width="16.28515625" style="86" customWidth="1"/>
    <col min="6917" max="6917" width="14.85546875" style="86" customWidth="1"/>
    <col min="6918" max="6918" width="9.140625" style="86"/>
    <col min="6919" max="6919" width="11.5703125" style="86" bestFit="1" customWidth="1"/>
    <col min="6920" max="7168" width="9.140625" style="86"/>
    <col min="7169" max="7169" width="47" style="86" customWidth="1"/>
    <col min="7170" max="7170" width="16.7109375" style="86" customWidth="1"/>
    <col min="7171" max="7171" width="16.5703125" style="86" customWidth="1"/>
    <col min="7172" max="7172" width="16.28515625" style="86" customWidth="1"/>
    <col min="7173" max="7173" width="14.85546875" style="86" customWidth="1"/>
    <col min="7174" max="7174" width="9.140625" style="86"/>
    <col min="7175" max="7175" width="11.5703125" style="86" bestFit="1" customWidth="1"/>
    <col min="7176" max="7424" width="9.140625" style="86"/>
    <col min="7425" max="7425" width="47" style="86" customWidth="1"/>
    <col min="7426" max="7426" width="16.7109375" style="86" customWidth="1"/>
    <col min="7427" max="7427" width="16.5703125" style="86" customWidth="1"/>
    <col min="7428" max="7428" width="16.28515625" style="86" customWidth="1"/>
    <col min="7429" max="7429" width="14.85546875" style="86" customWidth="1"/>
    <col min="7430" max="7430" width="9.140625" style="86"/>
    <col min="7431" max="7431" width="11.5703125" style="86" bestFit="1" customWidth="1"/>
    <col min="7432" max="7680" width="9.140625" style="86"/>
    <col min="7681" max="7681" width="47" style="86" customWidth="1"/>
    <col min="7682" max="7682" width="16.7109375" style="86" customWidth="1"/>
    <col min="7683" max="7683" width="16.5703125" style="86" customWidth="1"/>
    <col min="7684" max="7684" width="16.28515625" style="86" customWidth="1"/>
    <col min="7685" max="7685" width="14.85546875" style="86" customWidth="1"/>
    <col min="7686" max="7686" width="9.140625" style="86"/>
    <col min="7687" max="7687" width="11.5703125" style="86" bestFit="1" customWidth="1"/>
    <col min="7688" max="7936" width="9.140625" style="86"/>
    <col min="7937" max="7937" width="47" style="86" customWidth="1"/>
    <col min="7938" max="7938" width="16.7109375" style="86" customWidth="1"/>
    <col min="7939" max="7939" width="16.5703125" style="86" customWidth="1"/>
    <col min="7940" max="7940" width="16.28515625" style="86" customWidth="1"/>
    <col min="7941" max="7941" width="14.85546875" style="86" customWidth="1"/>
    <col min="7942" max="7942" width="9.140625" style="86"/>
    <col min="7943" max="7943" width="11.5703125" style="86" bestFit="1" customWidth="1"/>
    <col min="7944" max="8192" width="9.140625" style="86"/>
    <col min="8193" max="8193" width="47" style="86" customWidth="1"/>
    <col min="8194" max="8194" width="16.7109375" style="86" customWidth="1"/>
    <col min="8195" max="8195" width="16.5703125" style="86" customWidth="1"/>
    <col min="8196" max="8196" width="16.28515625" style="86" customWidth="1"/>
    <col min="8197" max="8197" width="14.85546875" style="86" customWidth="1"/>
    <col min="8198" max="8198" width="9.140625" style="86"/>
    <col min="8199" max="8199" width="11.5703125" style="86" bestFit="1" customWidth="1"/>
    <col min="8200" max="8448" width="9.140625" style="86"/>
    <col min="8449" max="8449" width="47" style="86" customWidth="1"/>
    <col min="8450" max="8450" width="16.7109375" style="86" customWidth="1"/>
    <col min="8451" max="8451" width="16.5703125" style="86" customWidth="1"/>
    <col min="8452" max="8452" width="16.28515625" style="86" customWidth="1"/>
    <col min="8453" max="8453" width="14.85546875" style="86" customWidth="1"/>
    <col min="8454" max="8454" width="9.140625" style="86"/>
    <col min="8455" max="8455" width="11.5703125" style="86" bestFit="1" customWidth="1"/>
    <col min="8456" max="8704" width="9.140625" style="86"/>
    <col min="8705" max="8705" width="47" style="86" customWidth="1"/>
    <col min="8706" max="8706" width="16.7109375" style="86" customWidth="1"/>
    <col min="8707" max="8707" width="16.5703125" style="86" customWidth="1"/>
    <col min="8708" max="8708" width="16.28515625" style="86" customWidth="1"/>
    <col min="8709" max="8709" width="14.85546875" style="86" customWidth="1"/>
    <col min="8710" max="8710" width="9.140625" style="86"/>
    <col min="8711" max="8711" width="11.5703125" style="86" bestFit="1" customWidth="1"/>
    <col min="8712" max="8960" width="9.140625" style="86"/>
    <col min="8961" max="8961" width="47" style="86" customWidth="1"/>
    <col min="8962" max="8962" width="16.7109375" style="86" customWidth="1"/>
    <col min="8963" max="8963" width="16.5703125" style="86" customWidth="1"/>
    <col min="8964" max="8964" width="16.28515625" style="86" customWidth="1"/>
    <col min="8965" max="8965" width="14.85546875" style="86" customWidth="1"/>
    <col min="8966" max="8966" width="9.140625" style="86"/>
    <col min="8967" max="8967" width="11.5703125" style="86" bestFit="1" customWidth="1"/>
    <col min="8968" max="9216" width="9.140625" style="86"/>
    <col min="9217" max="9217" width="47" style="86" customWidth="1"/>
    <col min="9218" max="9218" width="16.7109375" style="86" customWidth="1"/>
    <col min="9219" max="9219" width="16.5703125" style="86" customWidth="1"/>
    <col min="9220" max="9220" width="16.28515625" style="86" customWidth="1"/>
    <col min="9221" max="9221" width="14.85546875" style="86" customWidth="1"/>
    <col min="9222" max="9222" width="9.140625" style="86"/>
    <col min="9223" max="9223" width="11.5703125" style="86" bestFit="1" customWidth="1"/>
    <col min="9224" max="9472" width="9.140625" style="86"/>
    <col min="9473" max="9473" width="47" style="86" customWidth="1"/>
    <col min="9474" max="9474" width="16.7109375" style="86" customWidth="1"/>
    <col min="9475" max="9475" width="16.5703125" style="86" customWidth="1"/>
    <col min="9476" max="9476" width="16.28515625" style="86" customWidth="1"/>
    <col min="9477" max="9477" width="14.85546875" style="86" customWidth="1"/>
    <col min="9478" max="9478" width="9.140625" style="86"/>
    <col min="9479" max="9479" width="11.5703125" style="86" bestFit="1" customWidth="1"/>
    <col min="9480" max="9728" width="9.140625" style="86"/>
    <col min="9729" max="9729" width="47" style="86" customWidth="1"/>
    <col min="9730" max="9730" width="16.7109375" style="86" customWidth="1"/>
    <col min="9731" max="9731" width="16.5703125" style="86" customWidth="1"/>
    <col min="9732" max="9732" width="16.28515625" style="86" customWidth="1"/>
    <col min="9733" max="9733" width="14.85546875" style="86" customWidth="1"/>
    <col min="9734" max="9734" width="9.140625" style="86"/>
    <col min="9735" max="9735" width="11.5703125" style="86" bestFit="1" customWidth="1"/>
    <col min="9736" max="9984" width="9.140625" style="86"/>
    <col min="9985" max="9985" width="47" style="86" customWidth="1"/>
    <col min="9986" max="9986" width="16.7109375" style="86" customWidth="1"/>
    <col min="9987" max="9987" width="16.5703125" style="86" customWidth="1"/>
    <col min="9988" max="9988" width="16.28515625" style="86" customWidth="1"/>
    <col min="9989" max="9989" width="14.85546875" style="86" customWidth="1"/>
    <col min="9990" max="9990" width="9.140625" style="86"/>
    <col min="9991" max="9991" width="11.5703125" style="86" bestFit="1" customWidth="1"/>
    <col min="9992" max="10240" width="9.140625" style="86"/>
    <col min="10241" max="10241" width="47" style="86" customWidth="1"/>
    <col min="10242" max="10242" width="16.7109375" style="86" customWidth="1"/>
    <col min="10243" max="10243" width="16.5703125" style="86" customWidth="1"/>
    <col min="10244" max="10244" width="16.28515625" style="86" customWidth="1"/>
    <col min="10245" max="10245" width="14.85546875" style="86" customWidth="1"/>
    <col min="10246" max="10246" width="9.140625" style="86"/>
    <col min="10247" max="10247" width="11.5703125" style="86" bestFit="1" customWidth="1"/>
    <col min="10248" max="10496" width="9.140625" style="86"/>
    <col min="10497" max="10497" width="47" style="86" customWidth="1"/>
    <col min="10498" max="10498" width="16.7109375" style="86" customWidth="1"/>
    <col min="10499" max="10499" width="16.5703125" style="86" customWidth="1"/>
    <col min="10500" max="10500" width="16.28515625" style="86" customWidth="1"/>
    <col min="10501" max="10501" width="14.85546875" style="86" customWidth="1"/>
    <col min="10502" max="10502" width="9.140625" style="86"/>
    <col min="10503" max="10503" width="11.5703125" style="86" bestFit="1" customWidth="1"/>
    <col min="10504" max="10752" width="9.140625" style="86"/>
    <col min="10753" max="10753" width="47" style="86" customWidth="1"/>
    <col min="10754" max="10754" width="16.7109375" style="86" customWidth="1"/>
    <col min="10755" max="10755" width="16.5703125" style="86" customWidth="1"/>
    <col min="10756" max="10756" width="16.28515625" style="86" customWidth="1"/>
    <col min="10757" max="10757" width="14.85546875" style="86" customWidth="1"/>
    <col min="10758" max="10758" width="9.140625" style="86"/>
    <col min="10759" max="10759" width="11.5703125" style="86" bestFit="1" customWidth="1"/>
    <col min="10760" max="11008" width="9.140625" style="86"/>
    <col min="11009" max="11009" width="47" style="86" customWidth="1"/>
    <col min="11010" max="11010" width="16.7109375" style="86" customWidth="1"/>
    <col min="11011" max="11011" width="16.5703125" style="86" customWidth="1"/>
    <col min="11012" max="11012" width="16.28515625" style="86" customWidth="1"/>
    <col min="11013" max="11013" width="14.85546875" style="86" customWidth="1"/>
    <col min="11014" max="11014" width="9.140625" style="86"/>
    <col min="11015" max="11015" width="11.5703125" style="86" bestFit="1" customWidth="1"/>
    <col min="11016" max="11264" width="9.140625" style="86"/>
    <col min="11265" max="11265" width="47" style="86" customWidth="1"/>
    <col min="11266" max="11266" width="16.7109375" style="86" customWidth="1"/>
    <col min="11267" max="11267" width="16.5703125" style="86" customWidth="1"/>
    <col min="11268" max="11268" width="16.28515625" style="86" customWidth="1"/>
    <col min="11269" max="11269" width="14.85546875" style="86" customWidth="1"/>
    <col min="11270" max="11270" width="9.140625" style="86"/>
    <col min="11271" max="11271" width="11.5703125" style="86" bestFit="1" customWidth="1"/>
    <col min="11272" max="11520" width="9.140625" style="86"/>
    <col min="11521" max="11521" width="47" style="86" customWidth="1"/>
    <col min="11522" max="11522" width="16.7109375" style="86" customWidth="1"/>
    <col min="11523" max="11523" width="16.5703125" style="86" customWidth="1"/>
    <col min="11524" max="11524" width="16.28515625" style="86" customWidth="1"/>
    <col min="11525" max="11525" width="14.85546875" style="86" customWidth="1"/>
    <col min="11526" max="11526" width="9.140625" style="86"/>
    <col min="11527" max="11527" width="11.5703125" style="86" bestFit="1" customWidth="1"/>
    <col min="11528" max="11776" width="9.140625" style="86"/>
    <col min="11777" max="11777" width="47" style="86" customWidth="1"/>
    <col min="11778" max="11778" width="16.7109375" style="86" customWidth="1"/>
    <col min="11779" max="11779" width="16.5703125" style="86" customWidth="1"/>
    <col min="11780" max="11780" width="16.28515625" style="86" customWidth="1"/>
    <col min="11781" max="11781" width="14.85546875" style="86" customWidth="1"/>
    <col min="11782" max="11782" width="9.140625" style="86"/>
    <col min="11783" max="11783" width="11.5703125" style="86" bestFit="1" customWidth="1"/>
    <col min="11784" max="12032" width="9.140625" style="86"/>
    <col min="12033" max="12033" width="47" style="86" customWidth="1"/>
    <col min="12034" max="12034" width="16.7109375" style="86" customWidth="1"/>
    <col min="12035" max="12035" width="16.5703125" style="86" customWidth="1"/>
    <col min="12036" max="12036" width="16.28515625" style="86" customWidth="1"/>
    <col min="12037" max="12037" width="14.85546875" style="86" customWidth="1"/>
    <col min="12038" max="12038" width="9.140625" style="86"/>
    <col min="12039" max="12039" width="11.5703125" style="86" bestFit="1" customWidth="1"/>
    <col min="12040" max="12288" width="9.140625" style="86"/>
    <col min="12289" max="12289" width="47" style="86" customWidth="1"/>
    <col min="12290" max="12290" width="16.7109375" style="86" customWidth="1"/>
    <col min="12291" max="12291" width="16.5703125" style="86" customWidth="1"/>
    <col min="12292" max="12292" width="16.28515625" style="86" customWidth="1"/>
    <col min="12293" max="12293" width="14.85546875" style="86" customWidth="1"/>
    <col min="12294" max="12294" width="9.140625" style="86"/>
    <col min="12295" max="12295" width="11.5703125" style="86" bestFit="1" customWidth="1"/>
    <col min="12296" max="12544" width="9.140625" style="86"/>
    <col min="12545" max="12545" width="47" style="86" customWidth="1"/>
    <col min="12546" max="12546" width="16.7109375" style="86" customWidth="1"/>
    <col min="12547" max="12547" width="16.5703125" style="86" customWidth="1"/>
    <col min="12548" max="12548" width="16.28515625" style="86" customWidth="1"/>
    <col min="12549" max="12549" width="14.85546875" style="86" customWidth="1"/>
    <col min="12550" max="12550" width="9.140625" style="86"/>
    <col min="12551" max="12551" width="11.5703125" style="86" bestFit="1" customWidth="1"/>
    <col min="12552" max="12800" width="9.140625" style="86"/>
    <col min="12801" max="12801" width="47" style="86" customWidth="1"/>
    <col min="12802" max="12802" width="16.7109375" style="86" customWidth="1"/>
    <col min="12803" max="12803" width="16.5703125" style="86" customWidth="1"/>
    <col min="12804" max="12804" width="16.28515625" style="86" customWidth="1"/>
    <col min="12805" max="12805" width="14.85546875" style="86" customWidth="1"/>
    <col min="12806" max="12806" width="9.140625" style="86"/>
    <col min="12807" max="12807" width="11.5703125" style="86" bestFit="1" customWidth="1"/>
    <col min="12808" max="13056" width="9.140625" style="86"/>
    <col min="13057" max="13057" width="47" style="86" customWidth="1"/>
    <col min="13058" max="13058" width="16.7109375" style="86" customWidth="1"/>
    <col min="13059" max="13059" width="16.5703125" style="86" customWidth="1"/>
    <col min="13060" max="13060" width="16.28515625" style="86" customWidth="1"/>
    <col min="13061" max="13061" width="14.85546875" style="86" customWidth="1"/>
    <col min="13062" max="13062" width="9.140625" style="86"/>
    <col min="13063" max="13063" width="11.5703125" style="86" bestFit="1" customWidth="1"/>
    <col min="13064" max="13312" width="9.140625" style="86"/>
    <col min="13313" max="13313" width="47" style="86" customWidth="1"/>
    <col min="13314" max="13314" width="16.7109375" style="86" customWidth="1"/>
    <col min="13315" max="13315" width="16.5703125" style="86" customWidth="1"/>
    <col min="13316" max="13316" width="16.28515625" style="86" customWidth="1"/>
    <col min="13317" max="13317" width="14.85546875" style="86" customWidth="1"/>
    <col min="13318" max="13318" width="9.140625" style="86"/>
    <col min="13319" max="13319" width="11.5703125" style="86" bestFit="1" customWidth="1"/>
    <col min="13320" max="13568" width="9.140625" style="86"/>
    <col min="13569" max="13569" width="47" style="86" customWidth="1"/>
    <col min="13570" max="13570" width="16.7109375" style="86" customWidth="1"/>
    <col min="13571" max="13571" width="16.5703125" style="86" customWidth="1"/>
    <col min="13572" max="13572" width="16.28515625" style="86" customWidth="1"/>
    <col min="13573" max="13573" width="14.85546875" style="86" customWidth="1"/>
    <col min="13574" max="13574" width="9.140625" style="86"/>
    <col min="13575" max="13575" width="11.5703125" style="86" bestFit="1" customWidth="1"/>
    <col min="13576" max="13824" width="9.140625" style="86"/>
    <col min="13825" max="13825" width="47" style="86" customWidth="1"/>
    <col min="13826" max="13826" width="16.7109375" style="86" customWidth="1"/>
    <col min="13827" max="13827" width="16.5703125" style="86" customWidth="1"/>
    <col min="13828" max="13828" width="16.28515625" style="86" customWidth="1"/>
    <col min="13829" max="13829" width="14.85546875" style="86" customWidth="1"/>
    <col min="13830" max="13830" width="9.140625" style="86"/>
    <col min="13831" max="13831" width="11.5703125" style="86" bestFit="1" customWidth="1"/>
    <col min="13832" max="14080" width="9.140625" style="86"/>
    <col min="14081" max="14081" width="47" style="86" customWidth="1"/>
    <col min="14082" max="14082" width="16.7109375" style="86" customWidth="1"/>
    <col min="14083" max="14083" width="16.5703125" style="86" customWidth="1"/>
    <col min="14084" max="14084" width="16.28515625" style="86" customWidth="1"/>
    <col min="14085" max="14085" width="14.85546875" style="86" customWidth="1"/>
    <col min="14086" max="14086" width="9.140625" style="86"/>
    <col min="14087" max="14087" width="11.5703125" style="86" bestFit="1" customWidth="1"/>
    <col min="14088" max="14336" width="9.140625" style="86"/>
    <col min="14337" max="14337" width="47" style="86" customWidth="1"/>
    <col min="14338" max="14338" width="16.7109375" style="86" customWidth="1"/>
    <col min="14339" max="14339" width="16.5703125" style="86" customWidth="1"/>
    <col min="14340" max="14340" width="16.28515625" style="86" customWidth="1"/>
    <col min="14341" max="14341" width="14.85546875" style="86" customWidth="1"/>
    <col min="14342" max="14342" width="9.140625" style="86"/>
    <col min="14343" max="14343" width="11.5703125" style="86" bestFit="1" customWidth="1"/>
    <col min="14344" max="14592" width="9.140625" style="86"/>
    <col min="14593" max="14593" width="47" style="86" customWidth="1"/>
    <col min="14594" max="14594" width="16.7109375" style="86" customWidth="1"/>
    <col min="14595" max="14595" width="16.5703125" style="86" customWidth="1"/>
    <col min="14596" max="14596" width="16.28515625" style="86" customWidth="1"/>
    <col min="14597" max="14597" width="14.85546875" style="86" customWidth="1"/>
    <col min="14598" max="14598" width="9.140625" style="86"/>
    <col min="14599" max="14599" width="11.5703125" style="86" bestFit="1" customWidth="1"/>
    <col min="14600" max="14848" width="9.140625" style="86"/>
    <col min="14849" max="14849" width="47" style="86" customWidth="1"/>
    <col min="14850" max="14850" width="16.7109375" style="86" customWidth="1"/>
    <col min="14851" max="14851" width="16.5703125" style="86" customWidth="1"/>
    <col min="14852" max="14852" width="16.28515625" style="86" customWidth="1"/>
    <col min="14853" max="14853" width="14.85546875" style="86" customWidth="1"/>
    <col min="14854" max="14854" width="9.140625" style="86"/>
    <col min="14855" max="14855" width="11.5703125" style="86" bestFit="1" customWidth="1"/>
    <col min="14856" max="15104" width="9.140625" style="86"/>
    <col min="15105" max="15105" width="47" style="86" customWidth="1"/>
    <col min="15106" max="15106" width="16.7109375" style="86" customWidth="1"/>
    <col min="15107" max="15107" width="16.5703125" style="86" customWidth="1"/>
    <col min="15108" max="15108" width="16.28515625" style="86" customWidth="1"/>
    <col min="15109" max="15109" width="14.85546875" style="86" customWidth="1"/>
    <col min="15110" max="15110" width="9.140625" style="86"/>
    <col min="15111" max="15111" width="11.5703125" style="86" bestFit="1" customWidth="1"/>
    <col min="15112" max="15360" width="9.140625" style="86"/>
    <col min="15361" max="15361" width="47" style="86" customWidth="1"/>
    <col min="15362" max="15362" width="16.7109375" style="86" customWidth="1"/>
    <col min="15363" max="15363" width="16.5703125" style="86" customWidth="1"/>
    <col min="15364" max="15364" width="16.28515625" style="86" customWidth="1"/>
    <col min="15365" max="15365" width="14.85546875" style="86" customWidth="1"/>
    <col min="15366" max="15366" width="9.140625" style="86"/>
    <col min="15367" max="15367" width="11.5703125" style="86" bestFit="1" customWidth="1"/>
    <col min="15368" max="15616" width="9.140625" style="86"/>
    <col min="15617" max="15617" width="47" style="86" customWidth="1"/>
    <col min="15618" max="15618" width="16.7109375" style="86" customWidth="1"/>
    <col min="15619" max="15619" width="16.5703125" style="86" customWidth="1"/>
    <col min="15620" max="15620" width="16.28515625" style="86" customWidth="1"/>
    <col min="15621" max="15621" width="14.85546875" style="86" customWidth="1"/>
    <col min="15622" max="15622" width="9.140625" style="86"/>
    <col min="15623" max="15623" width="11.5703125" style="86" bestFit="1" customWidth="1"/>
    <col min="15624" max="15872" width="9.140625" style="86"/>
    <col min="15873" max="15873" width="47" style="86" customWidth="1"/>
    <col min="15874" max="15874" width="16.7109375" style="86" customWidth="1"/>
    <col min="15875" max="15875" width="16.5703125" style="86" customWidth="1"/>
    <col min="15876" max="15876" width="16.28515625" style="86" customWidth="1"/>
    <col min="15877" max="15877" width="14.85546875" style="86" customWidth="1"/>
    <col min="15878" max="15878" width="9.140625" style="86"/>
    <col min="15879" max="15879" width="11.5703125" style="86" bestFit="1" customWidth="1"/>
    <col min="15880" max="16128" width="9.140625" style="86"/>
    <col min="16129" max="16129" width="47" style="86" customWidth="1"/>
    <col min="16130" max="16130" width="16.7109375" style="86" customWidth="1"/>
    <col min="16131" max="16131" width="16.5703125" style="86" customWidth="1"/>
    <col min="16132" max="16132" width="16.28515625" style="86" customWidth="1"/>
    <col min="16133" max="16133" width="14.85546875" style="86" customWidth="1"/>
    <col min="16134" max="16134" width="9.140625" style="86"/>
    <col min="16135" max="16135" width="11.5703125" style="86" bestFit="1" customWidth="1"/>
    <col min="16136" max="16384" width="9.140625" style="86"/>
  </cols>
  <sheetData>
    <row r="1" spans="1:7" s="33" customFormat="1" x14ac:dyDescent="0.2">
      <c r="A1" s="132" t="s">
        <v>82</v>
      </c>
      <c r="B1" s="132"/>
      <c r="C1" s="132"/>
      <c r="D1" s="132"/>
      <c r="E1" s="132"/>
      <c r="F1" s="32"/>
    </row>
    <row r="2" spans="1:7" s="33" customFormat="1" x14ac:dyDescent="0.2">
      <c r="A2" s="133" t="s">
        <v>99</v>
      </c>
      <c r="B2" s="133"/>
      <c r="C2" s="133"/>
      <c r="D2" s="133"/>
      <c r="E2" s="133"/>
      <c r="F2" s="34"/>
    </row>
    <row r="3" spans="1:7" x14ac:dyDescent="0.25">
      <c r="E3" s="87" t="s">
        <v>70</v>
      </c>
    </row>
    <row r="4" spans="1:7" x14ac:dyDescent="0.25">
      <c r="A4" s="134" t="s">
        <v>1</v>
      </c>
      <c r="B4" s="134" t="s">
        <v>13</v>
      </c>
      <c r="C4" s="134" t="s">
        <v>19</v>
      </c>
      <c r="D4" s="134" t="s">
        <v>71</v>
      </c>
      <c r="E4" s="134"/>
    </row>
    <row r="5" spans="1:7" ht="31.5" x14ac:dyDescent="0.25">
      <c r="A5" s="134"/>
      <c r="B5" s="134"/>
      <c r="C5" s="134"/>
      <c r="D5" s="80" t="s">
        <v>72</v>
      </c>
      <c r="E5" s="80" t="s">
        <v>102</v>
      </c>
    </row>
    <row r="6" spans="1:7" s="89" customFormat="1" x14ac:dyDescent="0.25">
      <c r="A6" s="80">
        <v>1</v>
      </c>
      <c r="B6" s="35" t="s">
        <v>86</v>
      </c>
      <c r="C6" s="97">
        <f>C7+C11+C10+C12</f>
        <v>281878450</v>
      </c>
      <c r="D6" s="97">
        <f>D7+D11+D10+D12</f>
        <v>156000000</v>
      </c>
      <c r="E6" s="97">
        <f>E7+E11+E10+E12</f>
        <v>125878450</v>
      </c>
    </row>
    <row r="7" spans="1:7" s="89" customFormat="1" ht="31.5" x14ac:dyDescent="0.25">
      <c r="A7" s="80"/>
      <c r="B7" s="37" t="s">
        <v>87</v>
      </c>
      <c r="C7" s="81">
        <f>C8+C9</f>
        <v>319771378</v>
      </c>
      <c r="D7" s="81">
        <f>D8+D9</f>
        <v>181000000</v>
      </c>
      <c r="E7" s="81">
        <f>E8+E9</f>
        <v>138771378</v>
      </c>
    </row>
    <row r="8" spans="1:7" s="90" customFormat="1" x14ac:dyDescent="0.25">
      <c r="A8" s="83"/>
      <c r="B8" s="84" t="s">
        <v>89</v>
      </c>
      <c r="C8" s="85">
        <f>D8+E8</f>
        <v>243000000</v>
      </c>
      <c r="D8" s="85">
        <v>181000000</v>
      </c>
      <c r="E8" s="85">
        <v>62000000</v>
      </c>
    </row>
    <row r="9" spans="1:7" s="90" customFormat="1" x14ac:dyDescent="0.25">
      <c r="A9" s="83"/>
      <c r="B9" s="84" t="s">
        <v>91</v>
      </c>
      <c r="C9" s="85">
        <f>D9+E9</f>
        <v>76771378</v>
      </c>
      <c r="D9" s="85">
        <v>0</v>
      </c>
      <c r="E9" s="85">
        <f>68473170+8298208</f>
        <v>76771378</v>
      </c>
    </row>
    <row r="10" spans="1:7" s="91" customFormat="1" ht="47.25" x14ac:dyDescent="0.25">
      <c r="A10" s="82"/>
      <c r="B10" s="37" t="s">
        <v>93</v>
      </c>
      <c r="C10" s="38">
        <f>D10+E10</f>
        <v>-243000000</v>
      </c>
      <c r="D10" s="38">
        <v>-181000000</v>
      </c>
      <c r="E10" s="38">
        <v>-62000000</v>
      </c>
    </row>
    <row r="11" spans="1:7" s="91" customFormat="1" ht="19.5" customHeight="1" x14ac:dyDescent="0.25">
      <c r="A11" s="82"/>
      <c r="B11" s="37" t="s">
        <v>88</v>
      </c>
      <c r="C11" s="38">
        <f>D11+E11</f>
        <v>205000000</v>
      </c>
      <c r="D11" s="38">
        <v>156000000</v>
      </c>
      <c r="E11" s="38">
        <v>49000000</v>
      </c>
    </row>
    <row r="12" spans="1:7" s="91" customFormat="1" ht="31.5" x14ac:dyDescent="0.25">
      <c r="A12" s="82"/>
      <c r="B12" s="37" t="s">
        <v>83</v>
      </c>
      <c r="C12" s="38">
        <f>D12+E12</f>
        <v>107072</v>
      </c>
      <c r="D12" s="38">
        <v>0</v>
      </c>
      <c r="E12" s="38">
        <v>107072</v>
      </c>
    </row>
    <row r="13" spans="1:7" s="89" customFormat="1" x14ac:dyDescent="0.25">
      <c r="A13" s="80">
        <v>2</v>
      </c>
      <c r="B13" s="35" t="s">
        <v>85</v>
      </c>
      <c r="C13" s="36">
        <v>0</v>
      </c>
      <c r="D13" s="36">
        <v>0</v>
      </c>
      <c r="E13" s="36">
        <v>0</v>
      </c>
    </row>
    <row r="14" spans="1:7" s="89" customFormat="1" ht="31.5" x14ac:dyDescent="0.25">
      <c r="A14" s="80">
        <v>3</v>
      </c>
      <c r="B14" s="35" t="s">
        <v>84</v>
      </c>
      <c r="C14" s="36">
        <f>C15+C16</f>
        <v>281878450</v>
      </c>
      <c r="D14" s="36">
        <f t="shared" ref="D14:E14" si="0">D15+D16</f>
        <v>156000000</v>
      </c>
      <c r="E14" s="36">
        <f t="shared" si="0"/>
        <v>125878450</v>
      </c>
      <c r="G14" s="92"/>
    </row>
    <row r="15" spans="1:7" x14ac:dyDescent="0.25">
      <c r="A15" s="93"/>
      <c r="B15" s="94" t="s">
        <v>90</v>
      </c>
      <c r="C15" s="88">
        <f>D15+E15</f>
        <v>205000000</v>
      </c>
      <c r="D15" s="38">
        <v>156000000</v>
      </c>
      <c r="E15" s="38">
        <v>49000000</v>
      </c>
    </row>
    <row r="16" spans="1:7" s="96" customFormat="1" x14ac:dyDescent="0.2">
      <c r="A16" s="95"/>
      <c r="B16" s="37" t="s">
        <v>92</v>
      </c>
      <c r="C16" s="81">
        <f>D16+E16</f>
        <v>76878450</v>
      </c>
      <c r="D16" s="95">
        <v>0</v>
      </c>
      <c r="E16" s="81">
        <f>E9+E12</f>
        <v>76878450</v>
      </c>
    </row>
  </sheetData>
  <mergeCells count="6">
    <mergeCell ref="A1:E1"/>
    <mergeCell ref="A2:E2"/>
    <mergeCell ref="A4:A5"/>
    <mergeCell ref="B4:B5"/>
    <mergeCell ref="C4:C5"/>
    <mergeCell ref="D4:E4"/>
  </mergeCells>
  <pageMargins left="5.2083333333333336E-2" right="0.19791666666666666" top="0.5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Phi, Le phi</vt:lpstr>
      <vt:lpstr>Ngan sach</vt:lpstr>
      <vt:lpstr>Thu HĐ</vt:lpstr>
      <vt:lpstr>CCTL</vt:lpstr>
      <vt:lpstr>'Ngan sach'!Print_Titles</vt:lpstr>
      <vt:lpstr>'Thu HĐ'!Print_Titles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huatrongnghia</dc:creator>
  <cp:lastModifiedBy>KETOAN</cp:lastModifiedBy>
  <cp:lastPrinted>2023-05-17T02:54:32Z</cp:lastPrinted>
  <dcterms:created xsi:type="dcterms:W3CDTF">2013-04-01T01:31:57Z</dcterms:created>
  <dcterms:modified xsi:type="dcterms:W3CDTF">2023-05-17T02:54:42Z</dcterms:modified>
</cp:coreProperties>
</file>